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1"/>
  </bookViews>
  <sheets>
    <sheet name="Uji Aktivitas Antibakteri" sheetId="1" r:id="rId1"/>
    <sheet name="Pendahuluan Uji Aktivitas" sheetId="2" r:id="rId2"/>
  </sheets>
  <calcPr calcId="145621"/>
</workbook>
</file>

<file path=xl/calcChain.xml><?xml version="1.0" encoding="utf-8"?>
<calcChain xmlns="http://schemas.openxmlformats.org/spreadsheetml/2006/main">
  <c r="K7" i="1" l="1"/>
  <c r="B31" i="2"/>
  <c r="C31" i="2"/>
  <c r="C30" i="2"/>
  <c r="C29" i="2"/>
  <c r="C28" i="2"/>
  <c r="C27" i="2"/>
  <c r="C26" i="2"/>
  <c r="B30" i="2"/>
  <c r="B29" i="2"/>
  <c r="B28" i="2"/>
  <c r="B27" i="2"/>
  <c r="B26" i="2"/>
  <c r="V13" i="2"/>
  <c r="V10" i="2"/>
  <c r="U19" i="2"/>
  <c r="U16" i="2"/>
  <c r="U13" i="2"/>
  <c r="U10" i="2"/>
  <c r="K6" i="2"/>
  <c r="K5" i="2"/>
  <c r="K4" i="2"/>
  <c r="T6" i="2"/>
  <c r="T5" i="2"/>
  <c r="T4" i="2"/>
  <c r="V7" i="2"/>
  <c r="U7" i="2"/>
  <c r="V28" i="1" l="1"/>
  <c r="V16" i="1"/>
  <c r="U28" i="1"/>
  <c r="U16" i="1"/>
  <c r="U10" i="1"/>
  <c r="T18" i="2" l="1"/>
  <c r="T12" i="2"/>
  <c r="T17" i="2"/>
  <c r="T16" i="2"/>
  <c r="V16" i="2" s="1"/>
  <c r="T11" i="2"/>
  <c r="T10" i="2"/>
  <c r="K18" i="2"/>
  <c r="K17" i="2"/>
  <c r="K12" i="2"/>
  <c r="K11" i="2"/>
  <c r="K16" i="2"/>
  <c r="K10" i="2"/>
  <c r="T21" i="2"/>
  <c r="T20" i="2"/>
  <c r="T19" i="2"/>
  <c r="V19" i="2" s="1"/>
  <c r="K21" i="2"/>
  <c r="K20" i="2"/>
  <c r="K19" i="2"/>
  <c r="T15" i="2"/>
  <c r="T14" i="2"/>
  <c r="T13" i="2"/>
  <c r="K15" i="2"/>
  <c r="K14" i="2"/>
  <c r="K13" i="2"/>
  <c r="V4" i="2"/>
  <c r="U4" i="2" l="1"/>
  <c r="B41" i="1"/>
  <c r="C41" i="1"/>
  <c r="C39" i="1"/>
  <c r="B39" i="1"/>
  <c r="T9" i="1"/>
  <c r="T33" i="1"/>
  <c r="T32" i="1"/>
  <c r="T31" i="1"/>
  <c r="K33" i="1"/>
  <c r="K31" i="1"/>
  <c r="K32" i="1"/>
  <c r="T30" i="1"/>
  <c r="T29" i="1"/>
  <c r="T27" i="1"/>
  <c r="T26" i="1"/>
  <c r="T24" i="1"/>
  <c r="T21" i="1"/>
  <c r="T18" i="1"/>
  <c r="T20" i="1"/>
  <c r="T28" i="1"/>
  <c r="T25" i="1"/>
  <c r="T19" i="1"/>
  <c r="T8" i="1"/>
  <c r="T7" i="1"/>
  <c r="T6" i="1"/>
  <c r="K30" i="1"/>
  <c r="K27" i="1"/>
  <c r="K21" i="1"/>
  <c r="K9" i="1"/>
  <c r="K29" i="1"/>
  <c r="K26" i="1"/>
  <c r="U22" i="1" s="1"/>
  <c r="K20" i="1"/>
  <c r="K8" i="1"/>
  <c r="K28" i="1"/>
  <c r="K25" i="1"/>
  <c r="K19" i="1"/>
  <c r="U4" i="1"/>
  <c r="T23" i="1"/>
  <c r="T22" i="1"/>
  <c r="V22" i="1" s="1"/>
  <c r="T17" i="1"/>
  <c r="T16" i="1"/>
  <c r="T5" i="1"/>
  <c r="T4" i="1"/>
  <c r="K24" i="1"/>
  <c r="K23" i="1"/>
  <c r="K22" i="1"/>
  <c r="K18" i="1"/>
  <c r="K17" i="1"/>
  <c r="K16" i="1"/>
  <c r="K6" i="1"/>
  <c r="K5" i="1"/>
  <c r="K4" i="1"/>
  <c r="B40" i="1" l="1"/>
  <c r="V4" i="1"/>
  <c r="C42" i="1"/>
  <c r="B42" i="1"/>
  <c r="C40" i="1"/>
</calcChain>
</file>

<file path=xl/sharedStrings.xml><?xml version="1.0" encoding="utf-8"?>
<sst xmlns="http://schemas.openxmlformats.org/spreadsheetml/2006/main" count="484" uniqueCount="19">
  <si>
    <t>Bakteri</t>
  </si>
  <si>
    <t>Konsentrasi</t>
  </si>
  <si>
    <t>Kontrol Positif</t>
  </si>
  <si>
    <t>Kontrol Negatif</t>
  </si>
  <si>
    <t>E. coli</t>
  </si>
  <si>
    <t>Ulangan</t>
  </si>
  <si>
    <t>S. aureus</t>
  </si>
  <si>
    <t>I</t>
  </si>
  <si>
    <t>II</t>
  </si>
  <si>
    <t>III</t>
  </si>
  <si>
    <t>IV</t>
  </si>
  <si>
    <t>V</t>
  </si>
  <si>
    <t>VI</t>
  </si>
  <si>
    <t>VII</t>
  </si>
  <si>
    <t>VIII</t>
  </si>
  <si>
    <t>Rata - Rata</t>
  </si>
  <si>
    <t>-</t>
  </si>
  <si>
    <r>
      <t xml:space="preserve">Standar Deviasi </t>
    </r>
    <r>
      <rPr>
        <i/>
        <sz val="12"/>
        <color theme="1"/>
        <rFont val="Times New Roman"/>
        <family val="1"/>
      </rPr>
      <t>E.coli</t>
    </r>
  </si>
  <si>
    <r>
      <t xml:space="preserve">Standar Deviasi </t>
    </r>
    <r>
      <rPr>
        <i/>
        <sz val="12"/>
        <color theme="1"/>
        <rFont val="Times New Roman"/>
        <family val="1"/>
      </rPr>
      <t>S.aureus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</si>
</sst>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400">
                <a:latin typeface="Times New Roman" panose="02020603050405020304" pitchFamily="18" charset="0"/>
                <a:cs typeface="Times New Roman" panose="02020603050405020304" pitchFamily="18" charset="0"/>
              </a:rPr>
              <a:t>Zona Hambat </a:t>
            </a:r>
            <a:r>
              <a:rPr lang="en-US" sz="1400" i="1">
                <a:latin typeface="Times New Roman" panose="02020603050405020304" pitchFamily="18" charset="0"/>
                <a:cs typeface="Times New Roman" panose="02020603050405020304" pitchFamily="18" charset="0"/>
              </a:rPr>
              <a:t>E.coli </a:t>
            </a:r>
            <a:r>
              <a:rPr lang="en-US" sz="1400" i="0">
                <a:latin typeface="Times New Roman" panose="02020603050405020304" pitchFamily="18" charset="0"/>
                <a:cs typeface="Times New Roman" panose="02020603050405020304" pitchFamily="18" charset="0"/>
              </a:rPr>
              <a:t>dan</a:t>
            </a:r>
            <a:r>
              <a:rPr lang="en-US" sz="14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sz="1400" i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S.aureus</a:t>
            </a:r>
            <a:endParaRPr lang="en-US" sz="1400" i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532174103237096"/>
          <c:y val="0.16996488115041958"/>
          <c:w val="0.58061898512685917"/>
          <c:h val="0.59502717089941226"/>
        </c:manualLayout>
      </c:layout>
      <c:barChart>
        <c:barDir val="col"/>
        <c:grouping val="clustered"/>
        <c:varyColors val="0"/>
        <c:ser>
          <c:idx val="0"/>
          <c:order val="0"/>
          <c:tx>
            <c:v>Zona hambat E.coli</c:v>
          </c:tx>
          <c:spPr>
            <a:pattFill prst="pct80">
              <a:fgClr>
                <a:schemeClr val="accent2">
                  <a:lumMod val="50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'Uji Aktivitas Antibakteri'!$A$38:$A$42</c:f>
              <c:strCache>
                <c:ptCount val="5"/>
                <c:pt idx="0">
                  <c:v>Kontrol Negatif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Kontrol Positif</c:v>
                </c:pt>
              </c:strCache>
            </c:strRef>
          </c:cat>
          <c:val>
            <c:numRef>
              <c:f>'Uji Aktivitas Antibakteri'!$B$38:$B$42</c:f>
              <c:numCache>
                <c:formatCode>0.00</c:formatCode>
                <c:ptCount val="5"/>
                <c:pt idx="0" formatCode="General">
                  <c:v>0</c:v>
                </c:pt>
                <c:pt idx="1">
                  <c:v>3.9583333333333335</c:v>
                </c:pt>
                <c:pt idx="2">
                  <c:v>9.8333333333333339</c:v>
                </c:pt>
                <c:pt idx="3">
                  <c:v>14.958333333333334</c:v>
                </c:pt>
                <c:pt idx="4">
                  <c:v>33.236111111111107</c:v>
                </c:pt>
              </c:numCache>
            </c:numRef>
          </c:val>
        </c:ser>
        <c:ser>
          <c:idx val="1"/>
          <c:order val="1"/>
          <c:tx>
            <c:v>Zona Hambat S.aureus</c:v>
          </c:tx>
          <c:spPr>
            <a:pattFill prst="dkDnDiag">
              <a:fgClr>
                <a:schemeClr val="tx2"/>
              </a:fgClr>
              <a:bgClr>
                <a:schemeClr val="bg1"/>
              </a:bgClr>
            </a:pattFill>
          </c:spPr>
          <c:invertIfNegative val="0"/>
          <c:cat>
            <c:strRef>
              <c:f>'Uji Aktivitas Antibakteri'!$A$38:$A$42</c:f>
              <c:strCache>
                <c:ptCount val="5"/>
                <c:pt idx="0">
                  <c:v>Kontrol Negatif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Kontrol Positif</c:v>
                </c:pt>
              </c:strCache>
            </c:strRef>
          </c:cat>
          <c:val>
            <c:numRef>
              <c:f>'Uji Aktivitas Antibakteri'!$C$38:$C$42</c:f>
              <c:numCache>
                <c:formatCode>0.00</c:formatCode>
                <c:ptCount val="5"/>
                <c:pt idx="0" formatCode="General">
                  <c:v>0</c:v>
                </c:pt>
                <c:pt idx="1">
                  <c:v>6.375</c:v>
                </c:pt>
                <c:pt idx="2">
                  <c:v>10.166666666666666</c:v>
                </c:pt>
                <c:pt idx="3">
                  <c:v>18.5</c:v>
                </c:pt>
                <c:pt idx="4">
                  <c:v>40.333333333333336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389504"/>
        <c:axId val="147102464"/>
      </c:barChart>
      <c:catAx>
        <c:axId val="21038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Konsentrasi (%)</a:t>
                </a:r>
              </a:p>
            </c:rich>
          </c:tx>
          <c:layout>
            <c:manualLayout>
              <c:xMode val="edge"/>
              <c:yMode val="edge"/>
              <c:x val="0.31729090113735781"/>
              <c:y val="0.88104875975010166"/>
            </c:manualLayout>
          </c:layout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47102464"/>
        <c:crosses val="autoZero"/>
        <c:auto val="1"/>
        <c:lblAlgn val="ctr"/>
        <c:lblOffset val="100"/>
        <c:noMultiLvlLbl val="0"/>
      </c:catAx>
      <c:valAx>
        <c:axId val="147102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5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05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Diameter Zona Hambat (mm)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1629126464825699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10389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649628171478555"/>
          <c:y val="0.36425270784813873"/>
          <c:w val="0.23961482939632545"/>
          <c:h val="0.27994528852907469"/>
        </c:manualLayout>
      </c:layout>
      <c:overlay val="0"/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36</xdr:row>
      <xdr:rowOff>200025</xdr:rowOff>
    </xdr:from>
    <xdr:to>
      <xdr:col>13</xdr:col>
      <xdr:colOff>495300</xdr:colOff>
      <xdr:row>47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"/>
  <sheetViews>
    <sheetView topLeftCell="C1" workbookViewId="0">
      <selection activeCell="G4" sqref="G4"/>
    </sheetView>
  </sheetViews>
  <sheetFormatPr defaultRowHeight="15" x14ac:dyDescent="0.25"/>
  <cols>
    <col min="1" max="1" width="12.28515625" customWidth="1"/>
    <col min="3" max="3" width="10.42578125" customWidth="1"/>
    <col min="4" max="4" width="11" customWidth="1"/>
    <col min="11" max="11" width="9.7109375" bestFit="1" customWidth="1"/>
  </cols>
  <sheetData>
    <row r="1" spans="1:22" ht="17.25" customHeight="1" x14ac:dyDescent="0.25">
      <c r="A1" s="21" t="s">
        <v>1</v>
      </c>
      <c r="B1" s="21" t="s">
        <v>5</v>
      </c>
      <c r="C1" s="21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 t="s">
        <v>17</v>
      </c>
      <c r="V1" s="21" t="s">
        <v>18</v>
      </c>
    </row>
    <row r="2" spans="1:22" ht="17.25" customHeight="1" x14ac:dyDescent="0.25">
      <c r="A2" s="21"/>
      <c r="B2" s="21"/>
      <c r="C2" s="22" t="s">
        <v>4</v>
      </c>
      <c r="D2" s="22"/>
      <c r="E2" s="22"/>
      <c r="F2" s="22"/>
      <c r="G2" s="22"/>
      <c r="H2" s="22"/>
      <c r="I2" s="22"/>
      <c r="J2" s="22"/>
      <c r="K2" s="22"/>
      <c r="L2" s="22" t="s">
        <v>6</v>
      </c>
      <c r="M2" s="22"/>
      <c r="N2" s="22"/>
      <c r="O2" s="22"/>
      <c r="P2" s="22"/>
      <c r="Q2" s="22"/>
      <c r="R2" s="22"/>
      <c r="S2" s="22"/>
      <c r="T2" s="22"/>
      <c r="U2" s="21"/>
      <c r="V2" s="21"/>
    </row>
    <row r="3" spans="1:22" ht="31.5" customHeight="1" x14ac:dyDescent="0.25">
      <c r="A3" s="21"/>
      <c r="B3" s="21"/>
      <c r="C3" s="4" t="s">
        <v>7</v>
      </c>
      <c r="D3" s="4" t="s">
        <v>8</v>
      </c>
      <c r="E3" s="3" t="s">
        <v>9</v>
      </c>
      <c r="F3" s="3" t="s">
        <v>10</v>
      </c>
      <c r="G3" s="3" t="s">
        <v>11</v>
      </c>
      <c r="H3" s="4" t="s">
        <v>12</v>
      </c>
      <c r="I3" s="4" t="s">
        <v>13</v>
      </c>
      <c r="J3" s="4" t="s">
        <v>14</v>
      </c>
      <c r="K3" s="3" t="s">
        <v>15</v>
      </c>
      <c r="L3" s="4" t="s">
        <v>7</v>
      </c>
      <c r="M3" s="4" t="s">
        <v>8</v>
      </c>
      <c r="N3" s="3" t="s">
        <v>9</v>
      </c>
      <c r="O3" s="3" t="s">
        <v>10</v>
      </c>
      <c r="P3" s="3" t="s">
        <v>11</v>
      </c>
      <c r="Q3" s="4" t="s">
        <v>12</v>
      </c>
      <c r="R3" s="4" t="s">
        <v>13</v>
      </c>
      <c r="S3" s="4" t="s">
        <v>14</v>
      </c>
      <c r="T3" s="3" t="s">
        <v>15</v>
      </c>
      <c r="U3" s="21"/>
      <c r="V3" s="21"/>
    </row>
    <row r="4" spans="1:22" ht="15.75" x14ac:dyDescent="0.25">
      <c r="A4" s="21" t="s">
        <v>2</v>
      </c>
      <c r="B4" s="3">
        <v>1</v>
      </c>
      <c r="C4" s="3">
        <v>29</v>
      </c>
      <c r="D4" s="3">
        <v>30</v>
      </c>
      <c r="E4" s="3">
        <v>31</v>
      </c>
      <c r="F4" s="3">
        <v>31</v>
      </c>
      <c r="G4" s="3" t="s">
        <v>16</v>
      </c>
      <c r="H4" s="3" t="s">
        <v>16</v>
      </c>
      <c r="I4" s="3" t="s">
        <v>16</v>
      </c>
      <c r="J4" s="3" t="s">
        <v>16</v>
      </c>
      <c r="K4" s="4">
        <f>SUM(C4:F4)/4</f>
        <v>30.25</v>
      </c>
      <c r="L4" s="4">
        <v>57</v>
      </c>
      <c r="M4" s="4">
        <v>32</v>
      </c>
      <c r="N4" s="4">
        <v>31</v>
      </c>
      <c r="O4" s="4">
        <v>33</v>
      </c>
      <c r="P4" s="4">
        <v>42</v>
      </c>
      <c r="Q4" s="4">
        <v>51</v>
      </c>
      <c r="R4" s="4">
        <v>39</v>
      </c>
      <c r="S4" s="4">
        <v>34</v>
      </c>
      <c r="T4" s="7">
        <f>SUM(L4:S4)/8</f>
        <v>39.875</v>
      </c>
      <c r="U4" s="23">
        <f>_xlfn.STDEV.P(K4:K9)</f>
        <v>1.9693347407151616</v>
      </c>
      <c r="V4" s="23">
        <f>_xlfn.STDEV.P(T4:T9)</f>
        <v>1.6153559979150096</v>
      </c>
    </row>
    <row r="5" spans="1:22" ht="15" customHeight="1" x14ac:dyDescent="0.25">
      <c r="A5" s="21"/>
      <c r="B5" s="3">
        <v>2</v>
      </c>
      <c r="C5" s="3">
        <v>32</v>
      </c>
      <c r="D5" s="3">
        <v>29</v>
      </c>
      <c r="E5" s="3">
        <v>32</v>
      </c>
      <c r="F5" s="3">
        <v>30</v>
      </c>
      <c r="G5" s="3" t="s">
        <v>16</v>
      </c>
      <c r="H5" s="3" t="s">
        <v>16</v>
      </c>
      <c r="I5" s="3" t="s">
        <v>16</v>
      </c>
      <c r="J5" s="3" t="s">
        <v>16</v>
      </c>
      <c r="K5" s="4">
        <f>SUM(C5:F5)/4</f>
        <v>30.75</v>
      </c>
      <c r="L5" s="4">
        <v>55</v>
      </c>
      <c r="M5" s="4">
        <v>38</v>
      </c>
      <c r="N5" s="4">
        <v>33</v>
      </c>
      <c r="O5" s="4">
        <v>56</v>
      </c>
      <c r="P5" s="4">
        <v>50</v>
      </c>
      <c r="Q5" s="4">
        <v>35</v>
      </c>
      <c r="R5" s="4">
        <v>34</v>
      </c>
      <c r="S5" s="4">
        <v>39</v>
      </c>
      <c r="T5" s="7">
        <f>SUM(L5:S5)/8</f>
        <v>42.5</v>
      </c>
      <c r="U5" s="23"/>
      <c r="V5" s="23"/>
    </row>
    <row r="6" spans="1:22" ht="15.75" x14ac:dyDescent="0.25">
      <c r="A6" s="21"/>
      <c r="B6" s="3">
        <v>3</v>
      </c>
      <c r="C6" s="3">
        <v>38</v>
      </c>
      <c r="D6" s="3">
        <v>33</v>
      </c>
      <c r="E6" s="3">
        <v>36</v>
      </c>
      <c r="F6" s="3">
        <v>34</v>
      </c>
      <c r="G6" s="3" t="s">
        <v>16</v>
      </c>
      <c r="H6" s="3" t="s">
        <v>16</v>
      </c>
      <c r="I6" s="3" t="s">
        <v>16</v>
      </c>
      <c r="J6" s="3" t="s">
        <v>16</v>
      </c>
      <c r="K6" s="4">
        <f>SUM(C6:F6)/4</f>
        <v>35.25</v>
      </c>
      <c r="L6" s="4">
        <v>54</v>
      </c>
      <c r="M6" s="4">
        <v>35</v>
      </c>
      <c r="N6" s="4">
        <v>52</v>
      </c>
      <c r="O6" s="4">
        <v>38</v>
      </c>
      <c r="P6" s="4">
        <v>43</v>
      </c>
      <c r="Q6" s="4">
        <v>33</v>
      </c>
      <c r="R6" s="4">
        <v>41</v>
      </c>
      <c r="S6" s="4">
        <v>45</v>
      </c>
      <c r="T6" s="7">
        <f>SUM(L6:S6)/8</f>
        <v>42.625</v>
      </c>
      <c r="U6" s="23"/>
      <c r="V6" s="23"/>
    </row>
    <row r="7" spans="1:22" ht="15.75" x14ac:dyDescent="0.25">
      <c r="A7" s="21"/>
      <c r="B7" s="3">
        <v>4</v>
      </c>
      <c r="C7" s="3">
        <v>34</v>
      </c>
      <c r="D7" s="3">
        <v>33</v>
      </c>
      <c r="E7" s="3">
        <v>34</v>
      </c>
      <c r="F7" s="3">
        <v>35</v>
      </c>
      <c r="G7" s="3">
        <v>35</v>
      </c>
      <c r="H7" s="3">
        <v>34</v>
      </c>
      <c r="I7" s="3" t="s">
        <v>16</v>
      </c>
      <c r="J7" s="3" t="s">
        <v>16</v>
      </c>
      <c r="K7" s="7">
        <f>SUM(C7:H7)/6</f>
        <v>34.166666666666664</v>
      </c>
      <c r="L7" s="4">
        <v>51</v>
      </c>
      <c r="M7" s="4">
        <v>35</v>
      </c>
      <c r="N7" s="4">
        <v>35</v>
      </c>
      <c r="O7" s="4">
        <v>39</v>
      </c>
      <c r="P7" s="4">
        <v>33</v>
      </c>
      <c r="Q7" s="4">
        <v>40</v>
      </c>
      <c r="R7" s="4" t="s">
        <v>16</v>
      </c>
      <c r="S7" s="4" t="s">
        <v>16</v>
      </c>
      <c r="T7" s="7">
        <f>SUM(L7:Q7)/6</f>
        <v>38.833333333333336</v>
      </c>
      <c r="U7" s="23"/>
      <c r="V7" s="23"/>
    </row>
    <row r="8" spans="1:22" ht="15.75" x14ac:dyDescent="0.25">
      <c r="A8" s="21"/>
      <c r="B8" s="3">
        <v>5</v>
      </c>
      <c r="C8" s="3">
        <v>32</v>
      </c>
      <c r="D8" s="3">
        <v>35</v>
      </c>
      <c r="E8" s="3">
        <v>35</v>
      </c>
      <c r="F8" s="3">
        <v>36</v>
      </c>
      <c r="G8" s="3">
        <v>36</v>
      </c>
      <c r="H8" s="3">
        <v>34</v>
      </c>
      <c r="I8" s="3" t="s">
        <v>16</v>
      </c>
      <c r="J8" s="3" t="s">
        <v>16</v>
      </c>
      <c r="K8" s="7">
        <f>SUM(C8:H8)/6</f>
        <v>34.666666666666664</v>
      </c>
      <c r="L8" s="4">
        <v>38</v>
      </c>
      <c r="M8" s="4">
        <v>41</v>
      </c>
      <c r="N8" s="4">
        <v>43</v>
      </c>
      <c r="O8" s="4">
        <v>42</v>
      </c>
      <c r="P8" s="4">
        <v>35</v>
      </c>
      <c r="Q8" s="4">
        <v>37</v>
      </c>
      <c r="R8" s="4" t="s">
        <v>16</v>
      </c>
      <c r="S8" s="4" t="s">
        <v>16</v>
      </c>
      <c r="T8" s="7">
        <f>SUM(L8:Q8)/6</f>
        <v>39.333333333333336</v>
      </c>
      <c r="U8" s="23"/>
      <c r="V8" s="23"/>
    </row>
    <row r="9" spans="1:22" ht="15.75" x14ac:dyDescent="0.25">
      <c r="A9" s="21"/>
      <c r="B9" s="3">
        <v>6</v>
      </c>
      <c r="C9" s="3">
        <v>35</v>
      </c>
      <c r="D9" s="3">
        <v>35</v>
      </c>
      <c r="E9" s="3">
        <v>34</v>
      </c>
      <c r="F9" s="3">
        <v>34</v>
      </c>
      <c r="G9" s="3">
        <v>34</v>
      </c>
      <c r="H9" s="3">
        <v>34</v>
      </c>
      <c r="I9" s="3" t="s">
        <v>16</v>
      </c>
      <c r="J9" s="3" t="s">
        <v>16</v>
      </c>
      <c r="K9" s="7">
        <f>SUM(C9:H9)/6</f>
        <v>34.333333333333336</v>
      </c>
      <c r="L9" s="4">
        <v>38</v>
      </c>
      <c r="M9" s="4">
        <v>43</v>
      </c>
      <c r="N9" s="4">
        <v>35</v>
      </c>
      <c r="O9" s="4">
        <v>44</v>
      </c>
      <c r="P9" s="4">
        <v>36</v>
      </c>
      <c r="Q9" s="4">
        <v>37</v>
      </c>
      <c r="R9" s="4" t="s">
        <v>16</v>
      </c>
      <c r="S9" s="4" t="s">
        <v>16</v>
      </c>
      <c r="T9" s="7">
        <f>SUM(L9:Q9)/6</f>
        <v>38.833333333333336</v>
      </c>
      <c r="U9" s="23"/>
      <c r="V9" s="23"/>
    </row>
    <row r="10" spans="1:22" ht="15.75" x14ac:dyDescent="0.25">
      <c r="A10" s="21" t="s">
        <v>3</v>
      </c>
      <c r="B10" s="3">
        <v>1</v>
      </c>
      <c r="C10" s="3" t="s">
        <v>16</v>
      </c>
      <c r="D10" s="3" t="s">
        <v>16</v>
      </c>
      <c r="E10" s="3" t="s">
        <v>16</v>
      </c>
      <c r="F10" s="3" t="s">
        <v>16</v>
      </c>
      <c r="G10" s="3" t="s">
        <v>16</v>
      </c>
      <c r="H10" s="3" t="s">
        <v>16</v>
      </c>
      <c r="I10" s="3" t="s">
        <v>16</v>
      </c>
      <c r="J10" s="3" t="s">
        <v>16</v>
      </c>
      <c r="K10" s="3">
        <v>0</v>
      </c>
      <c r="L10" s="3" t="s">
        <v>16</v>
      </c>
      <c r="M10" s="3" t="s">
        <v>16</v>
      </c>
      <c r="N10" s="3" t="s">
        <v>16</v>
      </c>
      <c r="O10" s="3" t="s">
        <v>16</v>
      </c>
      <c r="P10" s="3" t="s">
        <v>16</v>
      </c>
      <c r="Q10" s="3" t="s">
        <v>16</v>
      </c>
      <c r="R10" s="3" t="s">
        <v>16</v>
      </c>
      <c r="S10" s="3" t="s">
        <v>16</v>
      </c>
      <c r="T10" s="19">
        <v>0</v>
      </c>
      <c r="U10" s="23">
        <f>_xlfn.STDEV.P(K10:K15)</f>
        <v>0</v>
      </c>
      <c r="V10" s="23">
        <v>0</v>
      </c>
    </row>
    <row r="11" spans="1:22" ht="15" customHeight="1" x14ac:dyDescent="0.25">
      <c r="A11" s="21"/>
      <c r="B11" s="3">
        <v>2</v>
      </c>
      <c r="C11" s="3" t="s">
        <v>16</v>
      </c>
      <c r="D11" s="3" t="s">
        <v>16</v>
      </c>
      <c r="E11" s="3" t="s">
        <v>16</v>
      </c>
      <c r="F11" s="3" t="s">
        <v>16</v>
      </c>
      <c r="G11" s="3" t="s">
        <v>16</v>
      </c>
      <c r="H11" s="3" t="s">
        <v>16</v>
      </c>
      <c r="I11" s="3" t="s">
        <v>16</v>
      </c>
      <c r="J11" s="3" t="s">
        <v>16</v>
      </c>
      <c r="K11" s="3">
        <v>0</v>
      </c>
      <c r="L11" s="3" t="s">
        <v>16</v>
      </c>
      <c r="M11" s="3" t="s">
        <v>16</v>
      </c>
      <c r="N11" s="3" t="s">
        <v>16</v>
      </c>
      <c r="O11" s="3" t="s">
        <v>16</v>
      </c>
      <c r="P11" s="3" t="s">
        <v>16</v>
      </c>
      <c r="Q11" s="3" t="s">
        <v>16</v>
      </c>
      <c r="R11" s="3" t="s">
        <v>16</v>
      </c>
      <c r="S11" s="3" t="s">
        <v>16</v>
      </c>
      <c r="T11" s="19">
        <v>0</v>
      </c>
      <c r="U11" s="23"/>
      <c r="V11" s="23"/>
    </row>
    <row r="12" spans="1:22" ht="15.75" x14ac:dyDescent="0.25">
      <c r="A12" s="21"/>
      <c r="B12" s="3">
        <v>3</v>
      </c>
      <c r="C12" s="3" t="s">
        <v>16</v>
      </c>
      <c r="D12" s="3" t="s">
        <v>16</v>
      </c>
      <c r="E12" s="3" t="s">
        <v>16</v>
      </c>
      <c r="F12" s="3" t="s">
        <v>16</v>
      </c>
      <c r="G12" s="3" t="s">
        <v>16</v>
      </c>
      <c r="H12" s="3" t="s">
        <v>16</v>
      </c>
      <c r="I12" s="3" t="s">
        <v>16</v>
      </c>
      <c r="J12" s="3" t="s">
        <v>16</v>
      </c>
      <c r="K12" s="3">
        <v>0</v>
      </c>
      <c r="L12" s="3" t="s">
        <v>16</v>
      </c>
      <c r="M12" s="3" t="s">
        <v>16</v>
      </c>
      <c r="N12" s="3" t="s">
        <v>16</v>
      </c>
      <c r="O12" s="3" t="s">
        <v>16</v>
      </c>
      <c r="P12" s="3" t="s">
        <v>16</v>
      </c>
      <c r="Q12" s="3" t="s">
        <v>16</v>
      </c>
      <c r="R12" s="3" t="s">
        <v>16</v>
      </c>
      <c r="S12" s="3" t="s">
        <v>16</v>
      </c>
      <c r="T12" s="19">
        <v>0</v>
      </c>
      <c r="U12" s="23"/>
      <c r="V12" s="23"/>
    </row>
    <row r="13" spans="1:22" ht="15.75" x14ac:dyDescent="0.25">
      <c r="A13" s="21"/>
      <c r="B13" s="3">
        <v>4</v>
      </c>
      <c r="C13" s="3" t="s">
        <v>16</v>
      </c>
      <c r="D13" s="3" t="s">
        <v>16</v>
      </c>
      <c r="E13" s="3" t="s">
        <v>16</v>
      </c>
      <c r="F13" s="3" t="s">
        <v>16</v>
      </c>
      <c r="G13" s="3" t="s">
        <v>16</v>
      </c>
      <c r="H13" s="3" t="s">
        <v>16</v>
      </c>
      <c r="I13" s="3" t="s">
        <v>16</v>
      </c>
      <c r="J13" s="3" t="s">
        <v>16</v>
      </c>
      <c r="K13" s="3">
        <v>0</v>
      </c>
      <c r="L13" s="3" t="s">
        <v>16</v>
      </c>
      <c r="M13" s="3" t="s">
        <v>16</v>
      </c>
      <c r="N13" s="3" t="s">
        <v>16</v>
      </c>
      <c r="O13" s="3" t="s">
        <v>16</v>
      </c>
      <c r="P13" s="3" t="s">
        <v>16</v>
      </c>
      <c r="Q13" s="3" t="s">
        <v>16</v>
      </c>
      <c r="R13" s="3" t="s">
        <v>16</v>
      </c>
      <c r="S13" s="3" t="s">
        <v>16</v>
      </c>
      <c r="T13" s="19">
        <v>0</v>
      </c>
      <c r="U13" s="23"/>
      <c r="V13" s="23"/>
    </row>
    <row r="14" spans="1:22" ht="15.75" x14ac:dyDescent="0.25">
      <c r="A14" s="21"/>
      <c r="B14" s="3">
        <v>5</v>
      </c>
      <c r="C14" s="3" t="s">
        <v>16</v>
      </c>
      <c r="D14" s="3" t="s">
        <v>16</v>
      </c>
      <c r="E14" s="3" t="s">
        <v>16</v>
      </c>
      <c r="F14" s="3" t="s">
        <v>16</v>
      </c>
      <c r="G14" s="3" t="s">
        <v>16</v>
      </c>
      <c r="H14" s="3" t="s">
        <v>16</v>
      </c>
      <c r="I14" s="3" t="s">
        <v>16</v>
      </c>
      <c r="J14" s="3" t="s">
        <v>16</v>
      </c>
      <c r="K14" s="3">
        <v>0</v>
      </c>
      <c r="L14" s="3" t="s">
        <v>16</v>
      </c>
      <c r="M14" s="3" t="s">
        <v>16</v>
      </c>
      <c r="N14" s="3" t="s">
        <v>16</v>
      </c>
      <c r="O14" s="3" t="s">
        <v>16</v>
      </c>
      <c r="P14" s="3" t="s">
        <v>16</v>
      </c>
      <c r="Q14" s="3" t="s">
        <v>16</v>
      </c>
      <c r="R14" s="3" t="s">
        <v>16</v>
      </c>
      <c r="S14" s="3" t="s">
        <v>16</v>
      </c>
      <c r="T14" s="19">
        <v>0</v>
      </c>
      <c r="U14" s="23"/>
      <c r="V14" s="23"/>
    </row>
    <row r="15" spans="1:22" ht="15.75" x14ac:dyDescent="0.25">
      <c r="A15" s="21"/>
      <c r="B15" s="3">
        <v>6</v>
      </c>
      <c r="C15" s="3" t="s">
        <v>16</v>
      </c>
      <c r="D15" s="3" t="s">
        <v>16</v>
      </c>
      <c r="E15" s="3" t="s">
        <v>16</v>
      </c>
      <c r="F15" s="3" t="s">
        <v>16</v>
      </c>
      <c r="G15" s="3" t="s">
        <v>16</v>
      </c>
      <c r="H15" s="3" t="s">
        <v>16</v>
      </c>
      <c r="I15" s="3" t="s">
        <v>16</v>
      </c>
      <c r="J15" s="3" t="s">
        <v>16</v>
      </c>
      <c r="K15" s="3">
        <v>0</v>
      </c>
      <c r="L15" s="3" t="s">
        <v>16</v>
      </c>
      <c r="M15" s="3" t="s">
        <v>16</v>
      </c>
      <c r="N15" s="3" t="s">
        <v>16</v>
      </c>
      <c r="O15" s="3" t="s">
        <v>16</v>
      </c>
      <c r="P15" s="3" t="s">
        <v>16</v>
      </c>
      <c r="Q15" s="3" t="s">
        <v>16</v>
      </c>
      <c r="R15" s="3" t="s">
        <v>16</v>
      </c>
      <c r="S15" s="3" t="s">
        <v>16</v>
      </c>
      <c r="T15" s="19">
        <v>0</v>
      </c>
      <c r="U15" s="23"/>
      <c r="V15" s="23"/>
    </row>
    <row r="16" spans="1:22" ht="15.75" x14ac:dyDescent="0.25">
      <c r="A16" s="21">
        <v>10</v>
      </c>
      <c r="B16" s="3">
        <v>1</v>
      </c>
      <c r="C16" s="3">
        <v>4</v>
      </c>
      <c r="D16" s="3">
        <v>2</v>
      </c>
      <c r="E16" s="3">
        <v>3</v>
      </c>
      <c r="F16" s="3">
        <v>3</v>
      </c>
      <c r="G16" s="3" t="s">
        <v>16</v>
      </c>
      <c r="H16" s="3" t="s">
        <v>16</v>
      </c>
      <c r="I16" s="3" t="s">
        <v>16</v>
      </c>
      <c r="J16" s="3" t="s">
        <v>16</v>
      </c>
      <c r="K16" s="4">
        <f t="shared" ref="K16:K33" si="0">SUM(C16:F16)/4</f>
        <v>3</v>
      </c>
      <c r="L16" s="4">
        <v>5</v>
      </c>
      <c r="M16" s="4">
        <v>4</v>
      </c>
      <c r="N16" s="4">
        <v>5</v>
      </c>
      <c r="O16" s="4">
        <v>5</v>
      </c>
      <c r="P16" s="3" t="s">
        <v>16</v>
      </c>
      <c r="Q16" s="3" t="s">
        <v>16</v>
      </c>
      <c r="R16" s="3" t="s">
        <v>16</v>
      </c>
      <c r="S16" s="3" t="s">
        <v>16</v>
      </c>
      <c r="T16" s="4">
        <f t="shared" ref="T16:T33" si="1">SUM(L16:O16)/4</f>
        <v>4.75</v>
      </c>
      <c r="U16" s="23">
        <f>_xlfn.STDEV.P(K16:K21)</f>
        <v>1.0647443615983865</v>
      </c>
      <c r="V16" s="23">
        <f>_xlfn.STDEV.P(T16:T21)</f>
        <v>1.1792476415070754</v>
      </c>
    </row>
    <row r="17" spans="1:22" ht="15.75" x14ac:dyDescent="0.25">
      <c r="A17" s="21"/>
      <c r="B17" s="3">
        <v>2</v>
      </c>
      <c r="C17" s="3">
        <v>2</v>
      </c>
      <c r="D17" s="3">
        <v>3</v>
      </c>
      <c r="E17" s="3">
        <v>2</v>
      </c>
      <c r="F17" s="3">
        <v>3</v>
      </c>
      <c r="G17" s="3" t="s">
        <v>16</v>
      </c>
      <c r="H17" s="3" t="s">
        <v>16</v>
      </c>
      <c r="I17" s="3" t="s">
        <v>16</v>
      </c>
      <c r="J17" s="3" t="s">
        <v>16</v>
      </c>
      <c r="K17" s="4">
        <f t="shared" si="0"/>
        <v>2.5</v>
      </c>
      <c r="L17" s="4">
        <v>6</v>
      </c>
      <c r="M17" s="4">
        <v>5</v>
      </c>
      <c r="N17" s="4">
        <v>6</v>
      </c>
      <c r="O17" s="4">
        <v>5</v>
      </c>
      <c r="P17" s="3" t="s">
        <v>16</v>
      </c>
      <c r="Q17" s="3" t="s">
        <v>16</v>
      </c>
      <c r="R17" s="3" t="s">
        <v>16</v>
      </c>
      <c r="S17" s="3" t="s">
        <v>16</v>
      </c>
      <c r="T17" s="4">
        <f t="shared" si="1"/>
        <v>5.5</v>
      </c>
      <c r="U17" s="23"/>
      <c r="V17" s="23"/>
    </row>
    <row r="18" spans="1:22" ht="15.75" x14ac:dyDescent="0.25">
      <c r="A18" s="21"/>
      <c r="B18" s="3">
        <v>3</v>
      </c>
      <c r="C18" s="3">
        <v>5</v>
      </c>
      <c r="D18" s="3">
        <v>4</v>
      </c>
      <c r="E18" s="3">
        <v>5</v>
      </c>
      <c r="F18" s="3">
        <v>3</v>
      </c>
      <c r="G18" s="3" t="s">
        <v>16</v>
      </c>
      <c r="H18" s="3" t="s">
        <v>16</v>
      </c>
      <c r="I18" s="3" t="s">
        <v>16</v>
      </c>
      <c r="J18" s="3" t="s">
        <v>16</v>
      </c>
      <c r="K18" s="4">
        <f t="shared" si="0"/>
        <v>4.25</v>
      </c>
      <c r="L18" s="4">
        <v>6</v>
      </c>
      <c r="M18" s="4">
        <v>5</v>
      </c>
      <c r="N18" s="4">
        <v>5</v>
      </c>
      <c r="O18" s="4">
        <v>6</v>
      </c>
      <c r="P18" s="3" t="s">
        <v>16</v>
      </c>
      <c r="Q18" s="3" t="s">
        <v>16</v>
      </c>
      <c r="R18" s="3" t="s">
        <v>16</v>
      </c>
      <c r="S18" s="3" t="s">
        <v>16</v>
      </c>
      <c r="T18" s="4">
        <f t="shared" si="1"/>
        <v>5.5</v>
      </c>
      <c r="U18" s="23"/>
      <c r="V18" s="23"/>
    </row>
    <row r="19" spans="1:22" ht="15.75" x14ac:dyDescent="0.25">
      <c r="A19" s="21"/>
      <c r="B19" s="3">
        <v>4</v>
      </c>
      <c r="C19" s="3">
        <v>3</v>
      </c>
      <c r="D19" s="3">
        <v>3</v>
      </c>
      <c r="E19" s="3">
        <v>4</v>
      </c>
      <c r="F19" s="3">
        <v>4</v>
      </c>
      <c r="G19" s="3" t="s">
        <v>16</v>
      </c>
      <c r="H19" s="3" t="s">
        <v>16</v>
      </c>
      <c r="I19" s="3" t="s">
        <v>16</v>
      </c>
      <c r="J19" s="3" t="s">
        <v>16</v>
      </c>
      <c r="K19" s="4">
        <f t="shared" si="0"/>
        <v>3.5</v>
      </c>
      <c r="L19" s="4">
        <v>8</v>
      </c>
      <c r="M19" s="4">
        <v>7</v>
      </c>
      <c r="N19" s="4">
        <v>8</v>
      </c>
      <c r="O19" s="4">
        <v>8</v>
      </c>
      <c r="P19" s="3" t="s">
        <v>16</v>
      </c>
      <c r="Q19" s="3" t="s">
        <v>16</v>
      </c>
      <c r="R19" s="3" t="s">
        <v>16</v>
      </c>
      <c r="S19" s="3" t="s">
        <v>16</v>
      </c>
      <c r="T19" s="4">
        <f t="shared" si="1"/>
        <v>7.75</v>
      </c>
      <c r="U19" s="23"/>
      <c r="V19" s="23"/>
    </row>
    <row r="20" spans="1:22" ht="15.75" x14ac:dyDescent="0.25">
      <c r="A20" s="21"/>
      <c r="B20" s="3">
        <v>5</v>
      </c>
      <c r="C20" s="3">
        <v>6</v>
      </c>
      <c r="D20" s="3">
        <v>5</v>
      </c>
      <c r="E20" s="3">
        <v>4</v>
      </c>
      <c r="F20" s="3">
        <v>5</v>
      </c>
      <c r="G20" s="3" t="s">
        <v>16</v>
      </c>
      <c r="H20" s="3" t="s">
        <v>16</v>
      </c>
      <c r="I20" s="3" t="s">
        <v>16</v>
      </c>
      <c r="J20" s="3" t="s">
        <v>16</v>
      </c>
      <c r="K20" s="4">
        <f t="shared" si="0"/>
        <v>5</v>
      </c>
      <c r="L20" s="4">
        <v>8</v>
      </c>
      <c r="M20" s="4">
        <v>8</v>
      </c>
      <c r="N20" s="4">
        <v>8</v>
      </c>
      <c r="O20" s="4">
        <v>7</v>
      </c>
      <c r="P20" s="3" t="s">
        <v>16</v>
      </c>
      <c r="Q20" s="3" t="s">
        <v>16</v>
      </c>
      <c r="R20" s="3" t="s">
        <v>16</v>
      </c>
      <c r="S20" s="3" t="s">
        <v>16</v>
      </c>
      <c r="T20" s="4">
        <f t="shared" si="1"/>
        <v>7.75</v>
      </c>
      <c r="U20" s="23"/>
      <c r="V20" s="23"/>
    </row>
    <row r="21" spans="1:22" ht="15.75" x14ac:dyDescent="0.25">
      <c r="A21" s="21"/>
      <c r="B21" s="3">
        <v>6</v>
      </c>
      <c r="C21" s="3">
        <v>6</v>
      </c>
      <c r="D21" s="3">
        <v>6</v>
      </c>
      <c r="E21" s="3">
        <v>5</v>
      </c>
      <c r="F21" s="3">
        <v>5</v>
      </c>
      <c r="G21" s="3" t="s">
        <v>16</v>
      </c>
      <c r="H21" s="3" t="s">
        <v>16</v>
      </c>
      <c r="I21" s="3" t="s">
        <v>16</v>
      </c>
      <c r="J21" s="3" t="s">
        <v>16</v>
      </c>
      <c r="K21" s="4">
        <f t="shared" si="0"/>
        <v>5.5</v>
      </c>
      <c r="L21" s="4">
        <v>8</v>
      </c>
      <c r="M21" s="4">
        <v>7</v>
      </c>
      <c r="N21" s="4">
        <v>6</v>
      </c>
      <c r="O21" s="4">
        <v>7</v>
      </c>
      <c r="P21" s="3" t="s">
        <v>16</v>
      </c>
      <c r="Q21" s="3" t="s">
        <v>16</v>
      </c>
      <c r="R21" s="3" t="s">
        <v>16</v>
      </c>
      <c r="S21" s="3" t="s">
        <v>16</v>
      </c>
      <c r="T21" s="4">
        <f t="shared" si="1"/>
        <v>7</v>
      </c>
      <c r="U21" s="23"/>
      <c r="V21" s="23"/>
    </row>
    <row r="22" spans="1:22" ht="15.75" x14ac:dyDescent="0.25">
      <c r="A22" s="21">
        <v>20</v>
      </c>
      <c r="B22" s="3">
        <v>1</v>
      </c>
      <c r="C22" s="3">
        <v>8</v>
      </c>
      <c r="D22" s="3">
        <v>6</v>
      </c>
      <c r="E22" s="3">
        <v>6</v>
      </c>
      <c r="F22" s="3">
        <v>7</v>
      </c>
      <c r="G22" s="3" t="s">
        <v>16</v>
      </c>
      <c r="H22" s="3" t="s">
        <v>16</v>
      </c>
      <c r="I22" s="3" t="s">
        <v>16</v>
      </c>
      <c r="J22" s="3" t="s">
        <v>16</v>
      </c>
      <c r="K22" s="4">
        <f t="shared" si="0"/>
        <v>6.75</v>
      </c>
      <c r="L22" s="4">
        <v>9</v>
      </c>
      <c r="M22" s="4">
        <v>8</v>
      </c>
      <c r="N22" s="4">
        <v>8</v>
      </c>
      <c r="O22" s="4">
        <v>9</v>
      </c>
      <c r="P22" s="3" t="s">
        <v>16</v>
      </c>
      <c r="Q22" s="3" t="s">
        <v>16</v>
      </c>
      <c r="R22" s="3" t="s">
        <v>16</v>
      </c>
      <c r="S22" s="3" t="s">
        <v>16</v>
      </c>
      <c r="T22" s="4">
        <f t="shared" si="1"/>
        <v>8.5</v>
      </c>
      <c r="U22" s="24">
        <f>_xlfn.STDEV.P(K22:K27)</f>
        <v>1.8633899812498247</v>
      </c>
      <c r="V22" s="23">
        <f>_xlfn.STDEV.P(T22:T27)</f>
        <v>1.9238993967691993</v>
      </c>
    </row>
    <row r="23" spans="1:22" ht="15.75" x14ac:dyDescent="0.25">
      <c r="A23" s="21"/>
      <c r="B23" s="3">
        <v>2</v>
      </c>
      <c r="C23" s="3">
        <v>10</v>
      </c>
      <c r="D23" s="3">
        <v>8</v>
      </c>
      <c r="E23" s="3">
        <v>8</v>
      </c>
      <c r="F23" s="3">
        <v>6</v>
      </c>
      <c r="G23" s="3" t="s">
        <v>16</v>
      </c>
      <c r="H23" s="3" t="s">
        <v>16</v>
      </c>
      <c r="I23" s="3" t="s">
        <v>16</v>
      </c>
      <c r="J23" s="3" t="s">
        <v>16</v>
      </c>
      <c r="K23" s="4">
        <f t="shared" si="0"/>
        <v>8</v>
      </c>
      <c r="L23" s="4">
        <v>8</v>
      </c>
      <c r="M23" s="4">
        <v>8</v>
      </c>
      <c r="N23" s="4">
        <v>9</v>
      </c>
      <c r="O23" s="4">
        <v>8</v>
      </c>
      <c r="P23" s="3" t="s">
        <v>16</v>
      </c>
      <c r="Q23" s="3" t="s">
        <v>16</v>
      </c>
      <c r="R23" s="3" t="s">
        <v>16</v>
      </c>
      <c r="S23" s="3" t="s">
        <v>16</v>
      </c>
      <c r="T23" s="4">
        <f t="shared" si="1"/>
        <v>8.25</v>
      </c>
      <c r="U23" s="25"/>
      <c r="V23" s="23"/>
    </row>
    <row r="24" spans="1:22" ht="15.75" x14ac:dyDescent="0.25">
      <c r="A24" s="21"/>
      <c r="B24" s="3">
        <v>3</v>
      </c>
      <c r="C24" s="4">
        <v>13</v>
      </c>
      <c r="D24" s="4">
        <v>9</v>
      </c>
      <c r="E24" s="4">
        <v>11</v>
      </c>
      <c r="F24" s="4">
        <v>9</v>
      </c>
      <c r="G24" s="3" t="s">
        <v>16</v>
      </c>
      <c r="H24" s="3" t="s">
        <v>16</v>
      </c>
      <c r="I24" s="3" t="s">
        <v>16</v>
      </c>
      <c r="J24" s="3" t="s">
        <v>16</v>
      </c>
      <c r="K24" s="4">
        <f t="shared" si="0"/>
        <v>10.5</v>
      </c>
      <c r="L24" s="4">
        <v>9</v>
      </c>
      <c r="M24" s="4">
        <v>8</v>
      </c>
      <c r="N24" s="4">
        <v>7</v>
      </c>
      <c r="O24" s="4">
        <v>8</v>
      </c>
      <c r="P24" s="3" t="s">
        <v>16</v>
      </c>
      <c r="Q24" s="3" t="s">
        <v>16</v>
      </c>
      <c r="R24" s="3" t="s">
        <v>16</v>
      </c>
      <c r="S24" s="3" t="s">
        <v>16</v>
      </c>
      <c r="T24" s="4">
        <f t="shared" si="1"/>
        <v>8</v>
      </c>
      <c r="U24" s="25"/>
      <c r="V24" s="23"/>
    </row>
    <row r="25" spans="1:22" ht="15.75" x14ac:dyDescent="0.25">
      <c r="A25" s="21"/>
      <c r="B25" s="3">
        <v>4</v>
      </c>
      <c r="C25" s="4">
        <v>11</v>
      </c>
      <c r="D25" s="4">
        <v>11</v>
      </c>
      <c r="E25" s="4">
        <v>10</v>
      </c>
      <c r="F25" s="4">
        <v>9</v>
      </c>
      <c r="G25" s="3" t="s">
        <v>16</v>
      </c>
      <c r="H25" s="3" t="s">
        <v>16</v>
      </c>
      <c r="I25" s="3" t="s">
        <v>16</v>
      </c>
      <c r="J25" s="3" t="s">
        <v>16</v>
      </c>
      <c r="K25" s="4">
        <f t="shared" si="0"/>
        <v>10.25</v>
      </c>
      <c r="L25" s="4">
        <v>12</v>
      </c>
      <c r="M25" s="4">
        <v>12</v>
      </c>
      <c r="N25" s="4">
        <v>11</v>
      </c>
      <c r="O25" s="4">
        <v>14</v>
      </c>
      <c r="P25" s="3" t="s">
        <v>16</v>
      </c>
      <c r="Q25" s="3" t="s">
        <v>16</v>
      </c>
      <c r="R25" s="3" t="s">
        <v>16</v>
      </c>
      <c r="S25" s="3" t="s">
        <v>16</v>
      </c>
      <c r="T25" s="4">
        <f t="shared" si="1"/>
        <v>12.25</v>
      </c>
      <c r="U25" s="25"/>
      <c r="V25" s="23"/>
    </row>
    <row r="26" spans="1:22" ht="15.75" x14ac:dyDescent="0.25">
      <c r="A26" s="21"/>
      <c r="B26" s="3">
        <v>5</v>
      </c>
      <c r="C26" s="4">
        <v>11</v>
      </c>
      <c r="D26" s="4">
        <v>11</v>
      </c>
      <c r="E26" s="4">
        <v>13</v>
      </c>
      <c r="F26" s="4">
        <v>12</v>
      </c>
      <c r="G26" s="3" t="s">
        <v>16</v>
      </c>
      <c r="H26" s="3" t="s">
        <v>16</v>
      </c>
      <c r="I26" s="3" t="s">
        <v>16</v>
      </c>
      <c r="J26" s="3" t="s">
        <v>16</v>
      </c>
      <c r="K26" s="4">
        <f t="shared" si="0"/>
        <v>11.75</v>
      </c>
      <c r="L26" s="4">
        <v>12</v>
      </c>
      <c r="M26" s="4">
        <v>12</v>
      </c>
      <c r="N26" s="4">
        <v>13</v>
      </c>
      <c r="O26" s="4">
        <v>11</v>
      </c>
      <c r="P26" s="3" t="s">
        <v>16</v>
      </c>
      <c r="Q26" s="3" t="s">
        <v>16</v>
      </c>
      <c r="R26" s="3" t="s">
        <v>16</v>
      </c>
      <c r="S26" s="3" t="s">
        <v>16</v>
      </c>
      <c r="T26" s="4">
        <f t="shared" si="1"/>
        <v>12</v>
      </c>
      <c r="U26" s="25"/>
      <c r="V26" s="23"/>
    </row>
    <row r="27" spans="1:22" ht="15.75" x14ac:dyDescent="0.25">
      <c r="A27" s="21"/>
      <c r="B27" s="3">
        <v>6</v>
      </c>
      <c r="C27" s="4">
        <v>13</v>
      </c>
      <c r="D27" s="4">
        <v>11</v>
      </c>
      <c r="E27" s="4">
        <v>11</v>
      </c>
      <c r="F27" s="4">
        <v>12</v>
      </c>
      <c r="G27" s="3" t="s">
        <v>16</v>
      </c>
      <c r="H27" s="3" t="s">
        <v>16</v>
      </c>
      <c r="I27" s="3" t="s">
        <v>16</v>
      </c>
      <c r="J27" s="3" t="s">
        <v>16</v>
      </c>
      <c r="K27" s="4">
        <f t="shared" si="0"/>
        <v>11.75</v>
      </c>
      <c r="L27" s="4">
        <v>14</v>
      </c>
      <c r="M27" s="4">
        <v>11</v>
      </c>
      <c r="N27" s="4">
        <v>11</v>
      </c>
      <c r="O27" s="4">
        <v>12</v>
      </c>
      <c r="P27" s="3" t="s">
        <v>16</v>
      </c>
      <c r="Q27" s="3" t="s">
        <v>16</v>
      </c>
      <c r="R27" s="3" t="s">
        <v>16</v>
      </c>
      <c r="S27" s="3" t="s">
        <v>16</v>
      </c>
      <c r="T27" s="4">
        <f t="shared" si="1"/>
        <v>12</v>
      </c>
      <c r="U27" s="26"/>
      <c r="V27" s="23"/>
    </row>
    <row r="28" spans="1:22" ht="15.75" x14ac:dyDescent="0.25">
      <c r="A28" s="20">
        <v>30</v>
      </c>
      <c r="B28" s="3">
        <v>1</v>
      </c>
      <c r="C28" s="4">
        <v>19</v>
      </c>
      <c r="D28" s="4">
        <v>19</v>
      </c>
      <c r="E28" s="4">
        <v>14</v>
      </c>
      <c r="F28" s="4">
        <v>16</v>
      </c>
      <c r="G28" s="3" t="s">
        <v>16</v>
      </c>
      <c r="H28" s="3" t="s">
        <v>16</v>
      </c>
      <c r="I28" s="3" t="s">
        <v>16</v>
      </c>
      <c r="J28" s="3" t="s">
        <v>16</v>
      </c>
      <c r="K28" s="4">
        <f t="shared" si="0"/>
        <v>17</v>
      </c>
      <c r="L28" s="4">
        <v>19</v>
      </c>
      <c r="M28" s="4">
        <v>19</v>
      </c>
      <c r="N28" s="4">
        <v>19</v>
      </c>
      <c r="O28" s="4">
        <v>18</v>
      </c>
      <c r="P28" s="3" t="s">
        <v>16</v>
      </c>
      <c r="Q28" s="3" t="s">
        <v>16</v>
      </c>
      <c r="R28" s="3" t="s">
        <v>16</v>
      </c>
      <c r="S28" s="3" t="s">
        <v>16</v>
      </c>
      <c r="T28" s="4">
        <f t="shared" si="1"/>
        <v>18.75</v>
      </c>
      <c r="U28" s="23">
        <f>_xlfn.STDEV.P(F28:F33)</f>
        <v>1.4142135623730951</v>
      </c>
      <c r="V28" s="23">
        <f>_xlfn.STDEV.P(T28:T33)</f>
        <v>0.76376261582597338</v>
      </c>
    </row>
    <row r="29" spans="1:22" ht="15.75" x14ac:dyDescent="0.25">
      <c r="A29" s="20"/>
      <c r="B29" s="3">
        <v>2</v>
      </c>
      <c r="C29" s="4">
        <v>17</v>
      </c>
      <c r="D29" s="4">
        <v>13</v>
      </c>
      <c r="E29" s="4">
        <v>12</v>
      </c>
      <c r="F29" s="4">
        <v>12</v>
      </c>
      <c r="G29" s="3" t="s">
        <v>16</v>
      </c>
      <c r="H29" s="3" t="s">
        <v>16</v>
      </c>
      <c r="I29" s="3" t="s">
        <v>16</v>
      </c>
      <c r="J29" s="3" t="s">
        <v>16</v>
      </c>
      <c r="K29" s="4">
        <f t="shared" si="0"/>
        <v>13.5</v>
      </c>
      <c r="L29" s="4">
        <v>18</v>
      </c>
      <c r="M29" s="4">
        <v>18</v>
      </c>
      <c r="N29" s="4">
        <v>17</v>
      </c>
      <c r="O29" s="4">
        <v>18</v>
      </c>
      <c r="P29" s="3" t="s">
        <v>16</v>
      </c>
      <c r="Q29" s="3" t="s">
        <v>16</v>
      </c>
      <c r="R29" s="3" t="s">
        <v>16</v>
      </c>
      <c r="S29" s="3" t="s">
        <v>16</v>
      </c>
      <c r="T29" s="4">
        <f t="shared" si="1"/>
        <v>17.75</v>
      </c>
      <c r="U29" s="23"/>
      <c r="V29" s="23"/>
    </row>
    <row r="30" spans="1:22" ht="15.75" x14ac:dyDescent="0.25">
      <c r="A30" s="20"/>
      <c r="B30" s="3">
        <v>3</v>
      </c>
      <c r="C30" s="4">
        <v>14</v>
      </c>
      <c r="D30" s="4">
        <v>15</v>
      </c>
      <c r="E30" s="4">
        <v>18</v>
      </c>
      <c r="F30" s="4">
        <v>13</v>
      </c>
      <c r="G30" s="3" t="s">
        <v>16</v>
      </c>
      <c r="H30" s="3" t="s">
        <v>16</v>
      </c>
      <c r="I30" s="3" t="s">
        <v>16</v>
      </c>
      <c r="J30" s="3" t="s">
        <v>16</v>
      </c>
      <c r="K30" s="4">
        <f t="shared" si="0"/>
        <v>15</v>
      </c>
      <c r="L30" s="4">
        <v>18</v>
      </c>
      <c r="M30" s="4">
        <v>17</v>
      </c>
      <c r="N30" s="4">
        <v>16</v>
      </c>
      <c r="O30" s="4">
        <v>18</v>
      </c>
      <c r="P30" s="3" t="s">
        <v>16</v>
      </c>
      <c r="Q30" s="3" t="s">
        <v>16</v>
      </c>
      <c r="R30" s="3" t="s">
        <v>16</v>
      </c>
      <c r="S30" s="3" t="s">
        <v>16</v>
      </c>
      <c r="T30" s="4">
        <f t="shared" si="1"/>
        <v>17.25</v>
      </c>
      <c r="U30" s="23"/>
      <c r="V30" s="23"/>
    </row>
    <row r="31" spans="1:22" ht="15.75" x14ac:dyDescent="0.25">
      <c r="A31" s="20"/>
      <c r="B31" s="3">
        <v>4</v>
      </c>
      <c r="C31" s="4">
        <v>15</v>
      </c>
      <c r="D31" s="4">
        <v>15</v>
      </c>
      <c r="E31" s="4">
        <v>16</v>
      </c>
      <c r="F31" s="4">
        <v>15</v>
      </c>
      <c r="G31" s="3" t="s">
        <v>16</v>
      </c>
      <c r="H31" s="3" t="s">
        <v>16</v>
      </c>
      <c r="I31" s="3" t="s">
        <v>16</v>
      </c>
      <c r="J31" s="3" t="s">
        <v>16</v>
      </c>
      <c r="K31" s="4">
        <f t="shared" si="0"/>
        <v>15.25</v>
      </c>
      <c r="L31" s="4">
        <v>19</v>
      </c>
      <c r="M31" s="4">
        <v>20</v>
      </c>
      <c r="N31" s="4">
        <v>18</v>
      </c>
      <c r="O31" s="4">
        <v>19</v>
      </c>
      <c r="P31" s="3" t="s">
        <v>16</v>
      </c>
      <c r="Q31" s="3" t="s">
        <v>16</v>
      </c>
      <c r="R31" s="3" t="s">
        <v>16</v>
      </c>
      <c r="S31" s="3" t="s">
        <v>16</v>
      </c>
      <c r="T31" s="4">
        <f t="shared" si="1"/>
        <v>19</v>
      </c>
      <c r="U31" s="23"/>
      <c r="V31" s="23"/>
    </row>
    <row r="32" spans="1:22" ht="15.75" x14ac:dyDescent="0.25">
      <c r="A32" s="20"/>
      <c r="B32" s="3">
        <v>5</v>
      </c>
      <c r="C32" s="4">
        <v>16</v>
      </c>
      <c r="D32" s="4">
        <v>16</v>
      </c>
      <c r="E32" s="4">
        <v>16</v>
      </c>
      <c r="F32" s="4">
        <v>15</v>
      </c>
      <c r="G32" s="3" t="s">
        <v>16</v>
      </c>
      <c r="H32" s="3" t="s">
        <v>16</v>
      </c>
      <c r="I32" s="3" t="s">
        <v>16</v>
      </c>
      <c r="J32" s="3" t="s">
        <v>16</v>
      </c>
      <c r="K32" s="4">
        <f t="shared" si="0"/>
        <v>15.75</v>
      </c>
      <c r="L32" s="4">
        <v>19</v>
      </c>
      <c r="M32" s="4">
        <v>20</v>
      </c>
      <c r="N32" s="4">
        <v>19</v>
      </c>
      <c r="O32" s="4">
        <v>20</v>
      </c>
      <c r="P32" s="3" t="s">
        <v>16</v>
      </c>
      <c r="Q32" s="3" t="s">
        <v>16</v>
      </c>
      <c r="R32" s="3" t="s">
        <v>16</v>
      </c>
      <c r="S32" s="3" t="s">
        <v>16</v>
      </c>
      <c r="T32" s="4">
        <f t="shared" si="1"/>
        <v>19.5</v>
      </c>
      <c r="U32" s="23"/>
      <c r="V32" s="23"/>
    </row>
    <row r="33" spans="1:22" ht="15.75" x14ac:dyDescent="0.25">
      <c r="A33" s="20"/>
      <c r="B33" s="3">
        <v>6</v>
      </c>
      <c r="C33" s="4">
        <v>16</v>
      </c>
      <c r="D33" s="4">
        <v>12</v>
      </c>
      <c r="E33" s="4">
        <v>12</v>
      </c>
      <c r="F33" s="4">
        <v>13</v>
      </c>
      <c r="G33" s="3" t="s">
        <v>16</v>
      </c>
      <c r="H33" s="3" t="s">
        <v>16</v>
      </c>
      <c r="I33" s="3" t="s">
        <v>16</v>
      </c>
      <c r="J33" s="3" t="s">
        <v>16</v>
      </c>
      <c r="K33" s="4">
        <f t="shared" si="0"/>
        <v>13.25</v>
      </c>
      <c r="L33" s="4">
        <v>19</v>
      </c>
      <c r="M33" s="4">
        <v>19</v>
      </c>
      <c r="N33" s="4">
        <v>18</v>
      </c>
      <c r="O33" s="4">
        <v>19</v>
      </c>
      <c r="P33" s="3" t="s">
        <v>16</v>
      </c>
      <c r="Q33" s="3" t="s">
        <v>16</v>
      </c>
      <c r="R33" s="3" t="s">
        <v>16</v>
      </c>
      <c r="S33" s="3" t="s">
        <v>16</v>
      </c>
      <c r="T33" s="4">
        <f t="shared" si="1"/>
        <v>18.75</v>
      </c>
      <c r="U33" s="23"/>
      <c r="V33" s="23"/>
    </row>
    <row r="34" spans="1:22" x14ac:dyDescent="0.25">
      <c r="A34" s="1"/>
    </row>
    <row r="36" spans="1:22" ht="15.75" x14ac:dyDescent="0.25">
      <c r="A36" s="4"/>
      <c r="B36" s="4" t="s">
        <v>15</v>
      </c>
      <c r="C36" s="4"/>
    </row>
    <row r="37" spans="1:22" ht="33.75" customHeight="1" x14ac:dyDescent="0.25">
      <c r="A37" s="4" t="s">
        <v>1</v>
      </c>
      <c r="B37" s="2" t="s">
        <v>4</v>
      </c>
      <c r="C37" s="2" t="s">
        <v>6</v>
      </c>
      <c r="D37" s="11"/>
      <c r="E37" s="11"/>
      <c r="F37" s="11"/>
      <c r="G37" s="11"/>
      <c r="H37" s="11"/>
      <c r="I37" s="11"/>
      <c r="J37" s="11"/>
      <c r="K37" s="11"/>
    </row>
    <row r="38" spans="1:22" ht="35.25" customHeight="1" x14ac:dyDescent="0.25">
      <c r="A38" s="3" t="s">
        <v>3</v>
      </c>
      <c r="B38" s="4">
        <v>0</v>
      </c>
      <c r="C38" s="4">
        <v>0</v>
      </c>
      <c r="D38" s="12"/>
      <c r="E38" s="12"/>
      <c r="F38" s="12"/>
      <c r="G38" s="12"/>
      <c r="H38" s="12"/>
      <c r="I38" s="12"/>
      <c r="J38" s="12"/>
      <c r="K38" s="12"/>
    </row>
    <row r="39" spans="1:22" ht="15" customHeight="1" x14ac:dyDescent="0.25">
      <c r="A39" s="3">
        <v>10</v>
      </c>
      <c r="B39" s="7">
        <f>SUM(K16:K21)/6</f>
        <v>3.9583333333333335</v>
      </c>
      <c r="C39" s="7">
        <f>SUM(T16:T21)/6</f>
        <v>6.375</v>
      </c>
      <c r="D39" s="12"/>
      <c r="E39" s="12"/>
      <c r="F39" s="12"/>
      <c r="G39" s="12"/>
      <c r="H39" s="12"/>
      <c r="I39" s="12"/>
      <c r="J39" s="12"/>
      <c r="K39" s="12"/>
    </row>
    <row r="40" spans="1:22" ht="15" customHeight="1" x14ac:dyDescent="0.25">
      <c r="A40" s="3">
        <v>20</v>
      </c>
      <c r="B40" s="7">
        <f>SUM(K22:K27)/6</f>
        <v>9.8333333333333339</v>
      </c>
      <c r="C40" s="7">
        <f>SUM(T22:T27)/6</f>
        <v>10.166666666666666</v>
      </c>
      <c r="D40" s="12"/>
      <c r="E40" s="12"/>
      <c r="F40" s="12"/>
      <c r="G40" s="12"/>
      <c r="H40" s="12"/>
      <c r="I40" s="12"/>
      <c r="J40" s="12"/>
      <c r="K40" s="12"/>
    </row>
    <row r="41" spans="1:22" ht="15" customHeight="1" x14ac:dyDescent="0.25">
      <c r="A41" s="4">
        <v>30</v>
      </c>
      <c r="B41" s="7">
        <f>SUM(K28:K33)/6</f>
        <v>14.958333333333334</v>
      </c>
      <c r="C41" s="7">
        <f>SUM(T28:T33)/6</f>
        <v>18.5</v>
      </c>
      <c r="D41" s="12"/>
      <c r="E41" s="12"/>
      <c r="F41" s="12"/>
      <c r="G41" s="12"/>
      <c r="H41" s="12"/>
      <c r="I41" s="12"/>
      <c r="J41" s="12"/>
      <c r="K41" s="12"/>
    </row>
    <row r="42" spans="1:22" ht="32.25" customHeight="1" x14ac:dyDescent="0.25">
      <c r="A42" s="3" t="s">
        <v>2</v>
      </c>
      <c r="B42" s="7">
        <f>SUM(K4:K9)/6</f>
        <v>33.236111111111107</v>
      </c>
      <c r="C42" s="7">
        <f>SUM(T4:T9)/6</f>
        <v>40.333333333333336</v>
      </c>
      <c r="D42" s="12"/>
      <c r="E42" s="12"/>
      <c r="F42" s="12"/>
      <c r="G42" s="12"/>
      <c r="H42" s="12"/>
      <c r="I42" s="12"/>
      <c r="J42" s="12"/>
      <c r="K42" s="12"/>
    </row>
    <row r="43" spans="1:22" ht="15" customHeight="1" x14ac:dyDescent="0.25"/>
    <row r="44" spans="1:22" ht="15" customHeight="1" x14ac:dyDescent="0.25">
      <c r="A44" s="8"/>
    </row>
    <row r="45" spans="1:22" ht="15" customHeight="1" x14ac:dyDescent="0.25">
      <c r="A45" s="8"/>
    </row>
    <row r="46" spans="1:22" ht="15" customHeight="1" x14ac:dyDescent="0.25">
      <c r="A46" s="8"/>
    </row>
    <row r="47" spans="1:22" ht="15" customHeight="1" x14ac:dyDescent="0.25">
      <c r="A47" s="8"/>
    </row>
    <row r="48" spans="1:22" ht="15" customHeight="1" x14ac:dyDescent="0.25">
      <c r="A48" s="8"/>
    </row>
    <row r="49" spans="1:4" ht="15" customHeight="1" x14ac:dyDescent="0.25">
      <c r="A49" s="9"/>
    </row>
    <row r="50" spans="1:4" ht="15" customHeight="1" x14ac:dyDescent="0.25">
      <c r="A50" s="35"/>
      <c r="B50" s="33"/>
      <c r="C50" s="33"/>
      <c r="D50" s="35"/>
    </row>
    <row r="51" spans="1:4" ht="15" customHeight="1" x14ac:dyDescent="0.25">
      <c r="A51" s="11"/>
      <c r="B51" s="34"/>
      <c r="C51" s="34"/>
      <c r="D51" s="34"/>
    </row>
    <row r="52" spans="1:4" ht="15" customHeight="1" x14ac:dyDescent="0.25">
      <c r="A52" s="11"/>
      <c r="B52" s="34"/>
      <c r="C52" s="34"/>
      <c r="D52" s="34"/>
    </row>
    <row r="53" spans="1:4" ht="15" customHeight="1" x14ac:dyDescent="0.25"/>
    <row r="54" spans="1:4" ht="15" customHeight="1" x14ac:dyDescent="0.25">
      <c r="A54" s="8"/>
    </row>
    <row r="55" spans="1:4" ht="15" customHeight="1" x14ac:dyDescent="0.25">
      <c r="A55" s="9"/>
    </row>
    <row r="56" spans="1:4" ht="15" customHeight="1" x14ac:dyDescent="0.25">
      <c r="A56" s="8"/>
    </row>
    <row r="57" spans="1:4" ht="15" customHeight="1" x14ac:dyDescent="0.25">
      <c r="A57" s="8"/>
    </row>
    <row r="58" spans="1:4" ht="15" customHeight="1" x14ac:dyDescent="0.25">
      <c r="A58" s="8"/>
    </row>
    <row r="59" spans="1:4" ht="15" customHeight="1" x14ac:dyDescent="0.25">
      <c r="A59" s="8"/>
    </row>
    <row r="60" spans="1:4" ht="15" customHeight="1" x14ac:dyDescent="0.25">
      <c r="A60" s="8"/>
    </row>
    <row r="61" spans="1:4" ht="15" customHeight="1" x14ac:dyDescent="0.25">
      <c r="A61" s="13"/>
    </row>
    <row r="62" spans="1:4" ht="15" customHeight="1" x14ac:dyDescent="0.25">
      <c r="A62" s="10"/>
    </row>
    <row r="63" spans="1:4" ht="15" customHeight="1" x14ac:dyDescent="0.25">
      <c r="A63" s="10"/>
    </row>
    <row r="64" spans="1:4" ht="15" customHeight="1" x14ac:dyDescent="0.25">
      <c r="A64" s="10"/>
    </row>
    <row r="65" spans="1:19" ht="15" customHeight="1" x14ac:dyDescent="0.25">
      <c r="A65" s="10"/>
    </row>
    <row r="66" spans="1:19" ht="15" customHeight="1" x14ac:dyDescent="0.25">
      <c r="A66" s="10"/>
    </row>
    <row r="67" spans="1:19" ht="15.75" x14ac:dyDescent="0.25">
      <c r="A67" s="14"/>
    </row>
    <row r="68" spans="1:19" ht="15.75" x14ac:dyDescent="0.25">
      <c r="A68" s="14"/>
    </row>
    <row r="69" spans="1:19" ht="15.75" x14ac:dyDescent="0.25">
      <c r="A69" s="14"/>
    </row>
    <row r="70" spans="1:19" ht="15.75" x14ac:dyDescent="0.25">
      <c r="A70" s="14"/>
    </row>
    <row r="71" spans="1:19" ht="15.75" x14ac:dyDescent="0.25">
      <c r="A71" s="14"/>
    </row>
    <row r="72" spans="1:19" ht="15.75" x14ac:dyDescent="0.25">
      <c r="A72" s="14"/>
    </row>
    <row r="73" spans="1:19" ht="15.75" x14ac:dyDescent="0.25">
      <c r="A73" s="14"/>
    </row>
    <row r="74" spans="1:19" ht="15.75" x14ac:dyDescent="0.25">
      <c r="A74" s="14"/>
    </row>
    <row r="75" spans="1:19" ht="15.75" x14ac:dyDescent="0.25">
      <c r="A75" s="14"/>
    </row>
    <row r="77" spans="1:19" ht="15.75" x14ac:dyDescent="0.25">
      <c r="H77" s="33"/>
      <c r="I77" s="33"/>
      <c r="J77" s="33"/>
      <c r="K77" s="33"/>
      <c r="L77" s="33"/>
      <c r="M77" s="33"/>
      <c r="N77" s="9"/>
      <c r="O77" s="34"/>
      <c r="P77" s="9"/>
      <c r="Q77" s="9"/>
      <c r="R77" s="9"/>
      <c r="S77" s="9"/>
    </row>
    <row r="78" spans="1:19" ht="15.75" x14ac:dyDescent="0.25">
      <c r="H78" s="33"/>
      <c r="I78" s="33"/>
      <c r="J78" s="33"/>
      <c r="K78" s="33"/>
      <c r="L78" s="33"/>
      <c r="M78" s="33"/>
      <c r="N78" s="9"/>
      <c r="O78" s="34"/>
      <c r="P78" s="9"/>
      <c r="Q78" s="9"/>
      <c r="R78" s="9"/>
      <c r="S78" s="9"/>
    </row>
    <row r="79" spans="1:19" ht="15.75" x14ac:dyDescent="0.25">
      <c r="H79" s="33"/>
      <c r="I79" s="33"/>
      <c r="J79" s="33"/>
      <c r="K79" s="33"/>
      <c r="L79" s="33"/>
      <c r="M79" s="33"/>
      <c r="N79" s="9"/>
      <c r="O79" s="34"/>
      <c r="P79" s="9"/>
      <c r="Q79" s="9"/>
      <c r="R79" s="9"/>
      <c r="S79" s="9"/>
    </row>
  </sheetData>
  <mergeCells count="22">
    <mergeCell ref="U28:U33"/>
    <mergeCell ref="V1:V3"/>
    <mergeCell ref="V4:V9"/>
    <mergeCell ref="V10:V15"/>
    <mergeCell ref="V28:V33"/>
    <mergeCell ref="U22:U27"/>
    <mergeCell ref="U16:U21"/>
    <mergeCell ref="V22:V27"/>
    <mergeCell ref="V16:V21"/>
    <mergeCell ref="U1:U3"/>
    <mergeCell ref="U4:U9"/>
    <mergeCell ref="U10:U15"/>
    <mergeCell ref="A28:A33"/>
    <mergeCell ref="B1:B3"/>
    <mergeCell ref="L2:T2"/>
    <mergeCell ref="C1:T1"/>
    <mergeCell ref="C2:K2"/>
    <mergeCell ref="A4:A9"/>
    <mergeCell ref="A10:A15"/>
    <mergeCell ref="A16:A21"/>
    <mergeCell ref="A22:A27"/>
    <mergeCell ref="A1:A3"/>
  </mergeCells>
  <pageMargins left="0.7" right="0.7" top="0.75" bottom="0.75" header="0.3" footer="0.3"/>
  <pageSetup orientation="portrait" horizontalDpi="4294967293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workbookViewId="0">
      <selection activeCell="E25" sqref="E25"/>
    </sheetView>
  </sheetViews>
  <sheetFormatPr defaultRowHeight="15" x14ac:dyDescent="0.25"/>
  <cols>
    <col min="1" max="1" width="12.5703125" customWidth="1"/>
    <col min="3" max="3" width="10.140625" customWidth="1"/>
  </cols>
  <sheetData>
    <row r="1" spans="1:22" ht="15.75" x14ac:dyDescent="0.25">
      <c r="A1" s="21" t="s">
        <v>1</v>
      </c>
      <c r="B1" s="21" t="s">
        <v>5</v>
      </c>
      <c r="C1" s="21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 t="s">
        <v>17</v>
      </c>
      <c r="V1" s="21" t="s">
        <v>18</v>
      </c>
    </row>
    <row r="2" spans="1:22" ht="15.75" x14ac:dyDescent="0.25">
      <c r="A2" s="21"/>
      <c r="B2" s="21"/>
      <c r="C2" s="22" t="s">
        <v>4</v>
      </c>
      <c r="D2" s="22"/>
      <c r="E2" s="22"/>
      <c r="F2" s="22"/>
      <c r="G2" s="22"/>
      <c r="H2" s="22"/>
      <c r="I2" s="22"/>
      <c r="J2" s="22"/>
      <c r="K2" s="22"/>
      <c r="L2" s="22" t="s">
        <v>6</v>
      </c>
      <c r="M2" s="22"/>
      <c r="N2" s="22"/>
      <c r="O2" s="22"/>
      <c r="P2" s="22"/>
      <c r="Q2" s="22"/>
      <c r="R2" s="22"/>
      <c r="S2" s="22"/>
      <c r="T2" s="22"/>
      <c r="U2" s="21"/>
      <c r="V2" s="21"/>
    </row>
    <row r="3" spans="1:22" ht="33.75" customHeight="1" x14ac:dyDescent="0.25">
      <c r="A3" s="21"/>
      <c r="B3" s="21"/>
      <c r="C3" s="5" t="s">
        <v>7</v>
      </c>
      <c r="D3" s="5" t="s">
        <v>8</v>
      </c>
      <c r="E3" s="6" t="s">
        <v>9</v>
      </c>
      <c r="F3" s="6" t="s">
        <v>10</v>
      </c>
      <c r="G3" s="6" t="s">
        <v>11</v>
      </c>
      <c r="H3" s="5" t="s">
        <v>12</v>
      </c>
      <c r="I3" s="5" t="s">
        <v>13</v>
      </c>
      <c r="J3" s="5" t="s">
        <v>14</v>
      </c>
      <c r="K3" s="6" t="s">
        <v>15</v>
      </c>
      <c r="L3" s="5" t="s">
        <v>7</v>
      </c>
      <c r="M3" s="5" t="s">
        <v>8</v>
      </c>
      <c r="N3" s="6" t="s">
        <v>9</v>
      </c>
      <c r="O3" s="6" t="s">
        <v>10</v>
      </c>
      <c r="P3" s="6" t="s">
        <v>11</v>
      </c>
      <c r="Q3" s="5" t="s">
        <v>12</v>
      </c>
      <c r="R3" s="5" t="s">
        <v>13</v>
      </c>
      <c r="S3" s="5" t="s">
        <v>14</v>
      </c>
      <c r="T3" s="6" t="s">
        <v>15</v>
      </c>
      <c r="U3" s="21"/>
      <c r="V3" s="21"/>
    </row>
    <row r="4" spans="1:22" ht="15.75" customHeight="1" x14ac:dyDescent="0.25">
      <c r="A4" s="27" t="s">
        <v>2</v>
      </c>
      <c r="B4" s="6">
        <v>1</v>
      </c>
      <c r="C4" s="16">
        <v>29</v>
      </c>
      <c r="D4" s="16">
        <v>30</v>
      </c>
      <c r="E4" s="16">
        <v>31</v>
      </c>
      <c r="F4" s="16">
        <v>31</v>
      </c>
      <c r="G4" s="16" t="s">
        <v>16</v>
      </c>
      <c r="H4" s="16" t="s">
        <v>16</v>
      </c>
      <c r="I4" s="16" t="s">
        <v>16</v>
      </c>
      <c r="J4" s="16" t="s">
        <v>16</v>
      </c>
      <c r="K4" s="15">
        <f>SUM(C4:F4)/4</f>
        <v>30.25</v>
      </c>
      <c r="L4" s="15">
        <v>57</v>
      </c>
      <c r="M4" s="15">
        <v>32</v>
      </c>
      <c r="N4" s="15">
        <v>31</v>
      </c>
      <c r="O4" s="15">
        <v>33</v>
      </c>
      <c r="P4" s="15">
        <v>42</v>
      </c>
      <c r="Q4" s="15">
        <v>51</v>
      </c>
      <c r="R4" s="15">
        <v>39</v>
      </c>
      <c r="S4" s="15">
        <v>34</v>
      </c>
      <c r="T4" s="7">
        <f>SUM(L4:S4)/8</f>
        <v>39.875</v>
      </c>
      <c r="U4" s="23">
        <f>_xlfn.STDEV.P(K4:K6)</f>
        <v>2.2484562605386733</v>
      </c>
      <c r="V4" s="23">
        <f>_xlfn.STDEV.P(T4:T6)</f>
        <v>1.2679270045585782</v>
      </c>
    </row>
    <row r="5" spans="1:22" ht="15.75" x14ac:dyDescent="0.25">
      <c r="A5" s="28"/>
      <c r="B5" s="6">
        <v>2</v>
      </c>
      <c r="C5" s="16">
        <v>32</v>
      </c>
      <c r="D5" s="16">
        <v>29</v>
      </c>
      <c r="E5" s="16">
        <v>32</v>
      </c>
      <c r="F5" s="16">
        <v>30</v>
      </c>
      <c r="G5" s="16" t="s">
        <v>16</v>
      </c>
      <c r="H5" s="16" t="s">
        <v>16</v>
      </c>
      <c r="I5" s="16" t="s">
        <v>16</v>
      </c>
      <c r="J5" s="16" t="s">
        <v>16</v>
      </c>
      <c r="K5" s="15">
        <f>SUM(C5:F5)/4</f>
        <v>30.75</v>
      </c>
      <c r="L5" s="15">
        <v>55</v>
      </c>
      <c r="M5" s="15">
        <v>38</v>
      </c>
      <c r="N5" s="15">
        <v>33</v>
      </c>
      <c r="O5" s="15">
        <v>56</v>
      </c>
      <c r="P5" s="15">
        <v>50</v>
      </c>
      <c r="Q5" s="15">
        <v>35</v>
      </c>
      <c r="R5" s="15">
        <v>34</v>
      </c>
      <c r="S5" s="15">
        <v>39</v>
      </c>
      <c r="T5" s="7">
        <f>SUM(L5:S5)/8</f>
        <v>42.5</v>
      </c>
      <c r="U5" s="23"/>
      <c r="V5" s="23"/>
    </row>
    <row r="6" spans="1:22" ht="15.75" x14ac:dyDescent="0.25">
      <c r="A6" s="29"/>
      <c r="B6" s="6">
        <v>3</v>
      </c>
      <c r="C6" s="16">
        <v>38</v>
      </c>
      <c r="D6" s="16">
        <v>33</v>
      </c>
      <c r="E6" s="16">
        <v>36</v>
      </c>
      <c r="F6" s="16">
        <v>34</v>
      </c>
      <c r="G6" s="16" t="s">
        <v>16</v>
      </c>
      <c r="H6" s="16" t="s">
        <v>16</v>
      </c>
      <c r="I6" s="16" t="s">
        <v>16</v>
      </c>
      <c r="J6" s="16" t="s">
        <v>16</v>
      </c>
      <c r="K6" s="15">
        <f>SUM(C6:F6)/4</f>
        <v>35.25</v>
      </c>
      <c r="L6" s="15">
        <v>54</v>
      </c>
      <c r="M6" s="15">
        <v>35</v>
      </c>
      <c r="N6" s="15">
        <v>52</v>
      </c>
      <c r="O6" s="15">
        <v>38</v>
      </c>
      <c r="P6" s="15">
        <v>43</v>
      </c>
      <c r="Q6" s="15">
        <v>33</v>
      </c>
      <c r="R6" s="15">
        <v>41</v>
      </c>
      <c r="S6" s="15">
        <v>45</v>
      </c>
      <c r="T6" s="7">
        <f>SUM(L6:S6)/8</f>
        <v>42.625</v>
      </c>
      <c r="U6" s="23"/>
      <c r="V6" s="23"/>
    </row>
    <row r="7" spans="1:22" ht="15" customHeight="1" x14ac:dyDescent="0.25">
      <c r="A7" s="27" t="s">
        <v>3</v>
      </c>
      <c r="B7" s="6">
        <v>1</v>
      </c>
      <c r="C7" s="6" t="s">
        <v>16</v>
      </c>
      <c r="D7" s="6" t="s">
        <v>16</v>
      </c>
      <c r="E7" s="6" t="s">
        <v>16</v>
      </c>
      <c r="F7" s="6" t="s">
        <v>16</v>
      </c>
      <c r="G7" s="6" t="s">
        <v>16</v>
      </c>
      <c r="H7" s="6" t="s">
        <v>16</v>
      </c>
      <c r="I7" s="6" t="s">
        <v>16</v>
      </c>
      <c r="J7" s="6" t="s">
        <v>16</v>
      </c>
      <c r="K7" s="6">
        <v>0</v>
      </c>
      <c r="L7" s="6" t="s">
        <v>16</v>
      </c>
      <c r="M7" s="6" t="s">
        <v>16</v>
      </c>
      <c r="N7" s="6" t="s">
        <v>16</v>
      </c>
      <c r="O7" s="6" t="s">
        <v>16</v>
      </c>
      <c r="P7" s="6" t="s">
        <v>16</v>
      </c>
      <c r="Q7" s="6" t="s">
        <v>16</v>
      </c>
      <c r="R7" s="6" t="s">
        <v>16</v>
      </c>
      <c r="S7" s="6" t="s">
        <v>16</v>
      </c>
      <c r="T7" s="6">
        <v>0</v>
      </c>
      <c r="U7" s="23">
        <f>_xlfn.STDEV.P(K7:K9)</f>
        <v>0</v>
      </c>
      <c r="V7" s="23">
        <f>_xlfn.STDEV.P(T7:T9)</f>
        <v>0</v>
      </c>
    </row>
    <row r="8" spans="1:22" ht="15" customHeight="1" x14ac:dyDescent="0.25">
      <c r="A8" s="28"/>
      <c r="B8" s="6">
        <v>2</v>
      </c>
      <c r="C8" s="6" t="s">
        <v>16</v>
      </c>
      <c r="D8" s="6" t="s">
        <v>16</v>
      </c>
      <c r="E8" s="6" t="s">
        <v>16</v>
      </c>
      <c r="F8" s="6" t="s">
        <v>16</v>
      </c>
      <c r="G8" s="6" t="s">
        <v>16</v>
      </c>
      <c r="H8" s="6" t="s">
        <v>16</v>
      </c>
      <c r="I8" s="6" t="s">
        <v>16</v>
      </c>
      <c r="J8" s="6" t="s">
        <v>16</v>
      </c>
      <c r="K8" s="6">
        <v>0</v>
      </c>
      <c r="L8" s="6" t="s">
        <v>16</v>
      </c>
      <c r="M8" s="6" t="s">
        <v>16</v>
      </c>
      <c r="N8" s="6" t="s">
        <v>16</v>
      </c>
      <c r="O8" s="6" t="s">
        <v>16</v>
      </c>
      <c r="P8" s="6" t="s">
        <v>16</v>
      </c>
      <c r="Q8" s="6" t="s">
        <v>16</v>
      </c>
      <c r="R8" s="6" t="s">
        <v>16</v>
      </c>
      <c r="S8" s="6" t="s">
        <v>16</v>
      </c>
      <c r="T8" s="6">
        <v>0</v>
      </c>
      <c r="U8" s="23"/>
      <c r="V8" s="23"/>
    </row>
    <row r="9" spans="1:22" ht="15" customHeight="1" x14ac:dyDescent="0.25">
      <c r="A9" s="28"/>
      <c r="B9" s="6">
        <v>3</v>
      </c>
      <c r="C9" s="6" t="s">
        <v>16</v>
      </c>
      <c r="D9" s="6" t="s">
        <v>16</v>
      </c>
      <c r="E9" s="6" t="s">
        <v>16</v>
      </c>
      <c r="F9" s="6" t="s">
        <v>16</v>
      </c>
      <c r="G9" s="6" t="s">
        <v>16</v>
      </c>
      <c r="H9" s="6" t="s">
        <v>16</v>
      </c>
      <c r="I9" s="6" t="s">
        <v>16</v>
      </c>
      <c r="J9" s="6" t="s">
        <v>16</v>
      </c>
      <c r="K9" s="6">
        <v>0</v>
      </c>
      <c r="L9" s="6" t="s">
        <v>16</v>
      </c>
      <c r="M9" s="6" t="s">
        <v>16</v>
      </c>
      <c r="N9" s="6" t="s">
        <v>16</v>
      </c>
      <c r="O9" s="6" t="s">
        <v>16</v>
      </c>
      <c r="P9" s="6" t="s">
        <v>16</v>
      </c>
      <c r="Q9" s="6" t="s">
        <v>16</v>
      </c>
      <c r="R9" s="6" t="s">
        <v>16</v>
      </c>
      <c r="S9" s="6" t="s">
        <v>16</v>
      </c>
      <c r="T9" s="6">
        <v>0</v>
      </c>
      <c r="U9" s="23"/>
      <c r="V9" s="23"/>
    </row>
    <row r="10" spans="1:22" ht="15" customHeight="1" x14ac:dyDescent="0.25">
      <c r="A10" s="27">
        <v>5</v>
      </c>
      <c r="B10" s="6">
        <v>1</v>
      </c>
      <c r="C10" s="5">
        <v>2</v>
      </c>
      <c r="D10" s="5">
        <v>3</v>
      </c>
      <c r="E10" s="5">
        <v>2</v>
      </c>
      <c r="F10" s="5">
        <v>2</v>
      </c>
      <c r="G10" s="6" t="s">
        <v>16</v>
      </c>
      <c r="H10" s="6" t="s">
        <v>16</v>
      </c>
      <c r="I10" s="6" t="s">
        <v>16</v>
      </c>
      <c r="J10" s="6" t="s">
        <v>16</v>
      </c>
      <c r="K10" s="5">
        <f>SUM(C10:F10)/4</f>
        <v>2.25</v>
      </c>
      <c r="L10" s="5">
        <v>4</v>
      </c>
      <c r="M10" s="5">
        <v>4</v>
      </c>
      <c r="N10" s="5">
        <v>5</v>
      </c>
      <c r="O10" s="5">
        <v>4</v>
      </c>
      <c r="P10" s="6" t="s">
        <v>16</v>
      </c>
      <c r="Q10" s="6" t="s">
        <v>16</v>
      </c>
      <c r="R10" s="6" t="s">
        <v>16</v>
      </c>
      <c r="S10" s="6" t="s">
        <v>16</v>
      </c>
      <c r="T10" s="5">
        <f>SUM(L10:O10)/4</f>
        <v>4.25</v>
      </c>
      <c r="U10" s="23">
        <f>_xlfn.STDEV.P(K10:K12)</f>
        <v>0.23570226039551584</v>
      </c>
      <c r="V10" s="23">
        <f>_xlfn.STDEV.P(T10:T12)</f>
        <v>0.11785113019775792</v>
      </c>
    </row>
    <row r="11" spans="1:22" ht="15" customHeight="1" x14ac:dyDescent="0.25">
      <c r="A11" s="28"/>
      <c r="B11" s="6">
        <v>2</v>
      </c>
      <c r="C11" s="5">
        <v>2</v>
      </c>
      <c r="D11" s="5">
        <v>1</v>
      </c>
      <c r="E11" s="5">
        <v>2</v>
      </c>
      <c r="F11" s="5">
        <v>2</v>
      </c>
      <c r="G11" s="6" t="s">
        <v>16</v>
      </c>
      <c r="H11" s="6" t="s">
        <v>16</v>
      </c>
      <c r="I11" s="6" t="s">
        <v>16</v>
      </c>
      <c r="J11" s="6" t="s">
        <v>16</v>
      </c>
      <c r="K11" s="5">
        <f>SUM(C11:F11)/4</f>
        <v>1.75</v>
      </c>
      <c r="L11" s="5">
        <v>5</v>
      </c>
      <c r="M11" s="5">
        <v>4</v>
      </c>
      <c r="N11" s="5">
        <v>5</v>
      </c>
      <c r="O11" s="5">
        <v>4</v>
      </c>
      <c r="P11" s="6" t="s">
        <v>16</v>
      </c>
      <c r="Q11" s="6" t="s">
        <v>16</v>
      </c>
      <c r="R11" s="6" t="s">
        <v>16</v>
      </c>
      <c r="S11" s="6" t="s">
        <v>16</v>
      </c>
      <c r="T11" s="5">
        <f>SUM(L11:O11)/4</f>
        <v>4.5</v>
      </c>
      <c r="U11" s="23"/>
      <c r="V11" s="23"/>
    </row>
    <row r="12" spans="1:22" ht="15" customHeight="1" x14ac:dyDescent="0.25">
      <c r="A12" s="29"/>
      <c r="B12" s="6">
        <v>3</v>
      </c>
      <c r="C12" s="5">
        <v>2</v>
      </c>
      <c r="D12" s="5">
        <v>3</v>
      </c>
      <c r="E12" s="5">
        <v>2</v>
      </c>
      <c r="F12" s="5">
        <v>2</v>
      </c>
      <c r="G12" s="6" t="s">
        <v>16</v>
      </c>
      <c r="H12" s="6" t="s">
        <v>16</v>
      </c>
      <c r="I12" s="6" t="s">
        <v>16</v>
      </c>
      <c r="J12" s="6" t="s">
        <v>16</v>
      </c>
      <c r="K12" s="5">
        <f>SUM(C12:F12)/4</f>
        <v>2.25</v>
      </c>
      <c r="L12" s="5">
        <v>5</v>
      </c>
      <c r="M12" s="5">
        <v>4</v>
      </c>
      <c r="N12" s="5">
        <v>5</v>
      </c>
      <c r="O12" s="5">
        <v>4</v>
      </c>
      <c r="P12" s="6" t="s">
        <v>16</v>
      </c>
      <c r="Q12" s="6" t="s">
        <v>16</v>
      </c>
      <c r="R12" s="6" t="s">
        <v>16</v>
      </c>
      <c r="S12" s="6" t="s">
        <v>16</v>
      </c>
      <c r="T12" s="5">
        <f>SUM(L12:O12)/4</f>
        <v>4.5</v>
      </c>
      <c r="U12" s="23"/>
      <c r="V12" s="23"/>
    </row>
    <row r="13" spans="1:22" ht="15" customHeight="1" x14ac:dyDescent="0.25">
      <c r="A13" s="27">
        <v>10</v>
      </c>
      <c r="B13" s="6">
        <v>1</v>
      </c>
      <c r="C13" s="16">
        <v>4</v>
      </c>
      <c r="D13" s="16">
        <v>2</v>
      </c>
      <c r="E13" s="16">
        <v>3</v>
      </c>
      <c r="F13" s="16">
        <v>3</v>
      </c>
      <c r="G13" s="6" t="s">
        <v>16</v>
      </c>
      <c r="H13" s="6" t="s">
        <v>16</v>
      </c>
      <c r="I13" s="6" t="s">
        <v>16</v>
      </c>
      <c r="J13" s="6" t="s">
        <v>16</v>
      </c>
      <c r="K13" s="5">
        <f t="shared" ref="K13:K18" si="0">SUM(C13:F13)/4</f>
        <v>3</v>
      </c>
      <c r="L13" s="15">
        <v>5</v>
      </c>
      <c r="M13" s="15">
        <v>4</v>
      </c>
      <c r="N13" s="15">
        <v>5</v>
      </c>
      <c r="O13" s="15">
        <v>5</v>
      </c>
      <c r="P13" s="6" t="s">
        <v>16</v>
      </c>
      <c r="Q13" s="6" t="s">
        <v>16</v>
      </c>
      <c r="R13" s="6" t="s">
        <v>16</v>
      </c>
      <c r="S13" s="6" t="s">
        <v>16</v>
      </c>
      <c r="T13" s="5">
        <f t="shared" ref="T13:T15" si="1">SUM(L13:O13)/4</f>
        <v>4.75</v>
      </c>
      <c r="U13" s="23">
        <f>_xlfn.STDEV.P(K13:K15)</f>
        <v>0.7359800721939872</v>
      </c>
      <c r="V13" s="23">
        <f>_xlfn.STDEV.P(T13:T15)</f>
        <v>0.35355339059327379</v>
      </c>
    </row>
    <row r="14" spans="1:22" ht="15" customHeight="1" x14ac:dyDescent="0.25">
      <c r="A14" s="28"/>
      <c r="B14" s="6">
        <v>2</v>
      </c>
      <c r="C14" s="16">
        <v>2</v>
      </c>
      <c r="D14" s="16">
        <v>3</v>
      </c>
      <c r="E14" s="16">
        <v>2</v>
      </c>
      <c r="F14" s="16">
        <v>3</v>
      </c>
      <c r="G14" s="6" t="s">
        <v>16</v>
      </c>
      <c r="H14" s="6" t="s">
        <v>16</v>
      </c>
      <c r="I14" s="6" t="s">
        <v>16</v>
      </c>
      <c r="J14" s="6" t="s">
        <v>16</v>
      </c>
      <c r="K14" s="5">
        <f t="shared" si="0"/>
        <v>2.5</v>
      </c>
      <c r="L14" s="15">
        <v>6</v>
      </c>
      <c r="M14" s="15">
        <v>5</v>
      </c>
      <c r="N14" s="15">
        <v>6</v>
      </c>
      <c r="O14" s="15">
        <v>5</v>
      </c>
      <c r="P14" s="6" t="s">
        <v>16</v>
      </c>
      <c r="Q14" s="6" t="s">
        <v>16</v>
      </c>
      <c r="R14" s="6" t="s">
        <v>16</v>
      </c>
      <c r="S14" s="6" t="s">
        <v>16</v>
      </c>
      <c r="T14" s="5">
        <f t="shared" si="1"/>
        <v>5.5</v>
      </c>
      <c r="U14" s="23"/>
      <c r="V14" s="23"/>
    </row>
    <row r="15" spans="1:22" ht="15" customHeight="1" x14ac:dyDescent="0.25">
      <c r="A15" s="28"/>
      <c r="B15" s="6">
        <v>3</v>
      </c>
      <c r="C15" s="16">
        <v>5</v>
      </c>
      <c r="D15" s="16">
        <v>4</v>
      </c>
      <c r="E15" s="16">
        <v>5</v>
      </c>
      <c r="F15" s="16">
        <v>3</v>
      </c>
      <c r="G15" s="6" t="s">
        <v>16</v>
      </c>
      <c r="H15" s="6" t="s">
        <v>16</v>
      </c>
      <c r="I15" s="6" t="s">
        <v>16</v>
      </c>
      <c r="J15" s="6" t="s">
        <v>16</v>
      </c>
      <c r="K15" s="5">
        <f t="shared" si="0"/>
        <v>4.25</v>
      </c>
      <c r="L15" s="15">
        <v>6</v>
      </c>
      <c r="M15" s="15">
        <v>5</v>
      </c>
      <c r="N15" s="15">
        <v>5</v>
      </c>
      <c r="O15" s="15">
        <v>6</v>
      </c>
      <c r="P15" s="6" t="s">
        <v>16</v>
      </c>
      <c r="Q15" s="6" t="s">
        <v>16</v>
      </c>
      <c r="R15" s="6" t="s">
        <v>16</v>
      </c>
      <c r="S15" s="6" t="s">
        <v>16</v>
      </c>
      <c r="T15" s="5">
        <f t="shared" si="1"/>
        <v>5.5</v>
      </c>
      <c r="U15" s="23"/>
      <c r="V15" s="23"/>
    </row>
    <row r="16" spans="1:22" ht="15" customHeight="1" x14ac:dyDescent="0.25">
      <c r="A16" s="30">
        <v>15</v>
      </c>
      <c r="B16" s="6">
        <v>1</v>
      </c>
      <c r="C16" s="5">
        <v>6</v>
      </c>
      <c r="D16" s="5">
        <v>5</v>
      </c>
      <c r="E16" s="5">
        <v>5</v>
      </c>
      <c r="F16" s="5">
        <v>4</v>
      </c>
      <c r="G16" s="6" t="s">
        <v>16</v>
      </c>
      <c r="H16" s="6" t="s">
        <v>16</v>
      </c>
      <c r="I16" s="6" t="s">
        <v>16</v>
      </c>
      <c r="J16" s="6" t="s">
        <v>16</v>
      </c>
      <c r="K16" s="5">
        <f t="shared" si="0"/>
        <v>5</v>
      </c>
      <c r="L16" s="5">
        <v>9</v>
      </c>
      <c r="M16" s="5">
        <v>10</v>
      </c>
      <c r="N16" s="5">
        <v>10</v>
      </c>
      <c r="O16" s="5">
        <v>9</v>
      </c>
      <c r="P16" s="6">
        <v>8</v>
      </c>
      <c r="Q16" s="6" t="s">
        <v>16</v>
      </c>
      <c r="R16" s="6" t="s">
        <v>16</v>
      </c>
      <c r="S16" s="6" t="s">
        <v>16</v>
      </c>
      <c r="T16" s="5">
        <f>SUM(L16:P16)/5</f>
        <v>9.1999999999999993</v>
      </c>
      <c r="U16" s="23">
        <f>_xlfn.STDEV.P(K16:K18)</f>
        <v>0.35355339059327379</v>
      </c>
      <c r="V16" s="23">
        <f>_xlfn.STDEV.P(T16:T18)</f>
        <v>1.6048537489614298</v>
      </c>
    </row>
    <row r="17" spans="1:22" ht="15" customHeight="1" x14ac:dyDescent="0.25">
      <c r="A17" s="31"/>
      <c r="B17" s="6">
        <v>2</v>
      </c>
      <c r="C17" s="5">
        <v>5</v>
      </c>
      <c r="D17" s="5">
        <v>4</v>
      </c>
      <c r="E17" s="5">
        <v>3</v>
      </c>
      <c r="F17" s="5">
        <v>5</v>
      </c>
      <c r="G17" s="6" t="s">
        <v>16</v>
      </c>
      <c r="H17" s="6" t="s">
        <v>16</v>
      </c>
      <c r="I17" s="6" t="s">
        <v>16</v>
      </c>
      <c r="J17" s="6" t="s">
        <v>16</v>
      </c>
      <c r="K17" s="5">
        <f t="shared" si="0"/>
        <v>4.25</v>
      </c>
      <c r="L17" s="5">
        <v>6</v>
      </c>
      <c r="M17" s="5">
        <v>5</v>
      </c>
      <c r="N17" s="5">
        <v>5</v>
      </c>
      <c r="O17" s="5">
        <v>6</v>
      </c>
      <c r="P17" s="6" t="s">
        <v>16</v>
      </c>
      <c r="Q17" s="6" t="s">
        <v>16</v>
      </c>
      <c r="R17" s="6" t="s">
        <v>16</v>
      </c>
      <c r="S17" s="6" t="s">
        <v>16</v>
      </c>
      <c r="T17" s="5">
        <f>SUM(L17:P17)/4</f>
        <v>5.5</v>
      </c>
      <c r="U17" s="23"/>
      <c r="V17" s="23"/>
    </row>
    <row r="18" spans="1:22" ht="15" customHeight="1" x14ac:dyDescent="0.25">
      <c r="A18" s="32"/>
      <c r="B18" s="6">
        <v>3</v>
      </c>
      <c r="C18" s="5">
        <v>6</v>
      </c>
      <c r="D18" s="5">
        <v>6</v>
      </c>
      <c r="E18" s="5">
        <v>3</v>
      </c>
      <c r="F18" s="5">
        <v>5</v>
      </c>
      <c r="G18" s="6" t="s">
        <v>16</v>
      </c>
      <c r="H18" s="6" t="s">
        <v>16</v>
      </c>
      <c r="I18" s="6" t="s">
        <v>16</v>
      </c>
      <c r="J18" s="6" t="s">
        <v>16</v>
      </c>
      <c r="K18" s="5">
        <f t="shared" si="0"/>
        <v>5</v>
      </c>
      <c r="L18" s="5">
        <v>6</v>
      </c>
      <c r="M18" s="5">
        <v>7</v>
      </c>
      <c r="N18" s="5">
        <v>8</v>
      </c>
      <c r="O18" s="5">
        <v>4</v>
      </c>
      <c r="P18" s="6">
        <v>6</v>
      </c>
      <c r="Q18" s="6" t="s">
        <v>16</v>
      </c>
      <c r="R18" s="6" t="s">
        <v>16</v>
      </c>
      <c r="S18" s="6" t="s">
        <v>16</v>
      </c>
      <c r="T18" s="5">
        <f>SUM(L18:P18)/5</f>
        <v>6.2</v>
      </c>
      <c r="U18" s="23"/>
      <c r="V18" s="23"/>
    </row>
    <row r="19" spans="1:22" ht="15.75" x14ac:dyDescent="0.25">
      <c r="A19" s="30">
        <v>20</v>
      </c>
      <c r="B19" s="6">
        <v>1</v>
      </c>
      <c r="C19" s="16">
        <v>8</v>
      </c>
      <c r="D19" s="16">
        <v>6</v>
      </c>
      <c r="E19" s="16">
        <v>6</v>
      </c>
      <c r="F19" s="16">
        <v>7</v>
      </c>
      <c r="G19" s="6" t="s">
        <v>16</v>
      </c>
      <c r="H19" s="6" t="s">
        <v>16</v>
      </c>
      <c r="I19" s="6" t="s">
        <v>16</v>
      </c>
      <c r="J19" s="6" t="s">
        <v>16</v>
      </c>
      <c r="K19" s="5">
        <f t="shared" ref="K19:K21" si="2">SUM(C19:F19)/4</f>
        <v>6.75</v>
      </c>
      <c r="L19" s="15">
        <v>9</v>
      </c>
      <c r="M19" s="15">
        <v>8</v>
      </c>
      <c r="N19" s="15">
        <v>8</v>
      </c>
      <c r="O19" s="15">
        <v>9</v>
      </c>
      <c r="P19" s="6" t="s">
        <v>16</v>
      </c>
      <c r="Q19" s="6" t="s">
        <v>16</v>
      </c>
      <c r="R19" s="6" t="s">
        <v>16</v>
      </c>
      <c r="S19" s="6" t="s">
        <v>16</v>
      </c>
      <c r="T19" s="5">
        <f t="shared" ref="T19:T21" si="3">SUM(L19:O19)/4</f>
        <v>8.5</v>
      </c>
      <c r="U19" s="23">
        <f>STDEV(K19:K21)</f>
        <v>1.909406539564932</v>
      </c>
      <c r="V19" s="23">
        <f>_xlfn.STDEV.P(T19:T21)</f>
        <v>0.20412414523193151</v>
      </c>
    </row>
    <row r="20" spans="1:22" ht="15.75" x14ac:dyDescent="0.25">
      <c r="A20" s="31"/>
      <c r="B20" s="6">
        <v>2</v>
      </c>
      <c r="C20" s="16">
        <v>10</v>
      </c>
      <c r="D20" s="16">
        <v>8</v>
      </c>
      <c r="E20" s="16">
        <v>8</v>
      </c>
      <c r="F20" s="16">
        <v>6</v>
      </c>
      <c r="G20" s="6" t="s">
        <v>16</v>
      </c>
      <c r="H20" s="6" t="s">
        <v>16</v>
      </c>
      <c r="I20" s="6" t="s">
        <v>16</v>
      </c>
      <c r="J20" s="6" t="s">
        <v>16</v>
      </c>
      <c r="K20" s="5">
        <f t="shared" si="2"/>
        <v>8</v>
      </c>
      <c r="L20" s="15">
        <v>8</v>
      </c>
      <c r="M20" s="15">
        <v>8</v>
      </c>
      <c r="N20" s="15">
        <v>9</v>
      </c>
      <c r="O20" s="15">
        <v>8</v>
      </c>
      <c r="P20" s="6" t="s">
        <v>16</v>
      </c>
      <c r="Q20" s="6" t="s">
        <v>16</v>
      </c>
      <c r="R20" s="6" t="s">
        <v>16</v>
      </c>
      <c r="S20" s="6" t="s">
        <v>16</v>
      </c>
      <c r="T20" s="5">
        <f t="shared" si="3"/>
        <v>8.25</v>
      </c>
      <c r="U20" s="23"/>
      <c r="V20" s="23"/>
    </row>
    <row r="21" spans="1:22" ht="15.75" x14ac:dyDescent="0.25">
      <c r="A21" s="32"/>
      <c r="B21" s="6">
        <v>3</v>
      </c>
      <c r="C21" s="15">
        <v>13</v>
      </c>
      <c r="D21" s="15">
        <v>9</v>
      </c>
      <c r="E21" s="15">
        <v>11</v>
      </c>
      <c r="F21" s="15">
        <v>9</v>
      </c>
      <c r="G21" s="6" t="s">
        <v>16</v>
      </c>
      <c r="H21" s="6" t="s">
        <v>16</v>
      </c>
      <c r="I21" s="6" t="s">
        <v>16</v>
      </c>
      <c r="J21" s="6" t="s">
        <v>16</v>
      </c>
      <c r="K21" s="5">
        <f t="shared" si="2"/>
        <v>10.5</v>
      </c>
      <c r="L21" s="15">
        <v>9</v>
      </c>
      <c r="M21" s="15">
        <v>8</v>
      </c>
      <c r="N21" s="15">
        <v>7</v>
      </c>
      <c r="O21" s="15">
        <v>8</v>
      </c>
      <c r="P21" s="6" t="s">
        <v>16</v>
      </c>
      <c r="Q21" s="6" t="s">
        <v>16</v>
      </c>
      <c r="R21" s="6" t="s">
        <v>16</v>
      </c>
      <c r="S21" s="6" t="s">
        <v>16</v>
      </c>
      <c r="T21" s="5">
        <f t="shared" si="3"/>
        <v>8</v>
      </c>
      <c r="U21" s="23"/>
      <c r="V21" s="23"/>
    </row>
    <row r="24" spans="1:22" ht="15.75" x14ac:dyDescent="0.25">
      <c r="A24" s="15"/>
      <c r="B24" s="15" t="s">
        <v>15</v>
      </c>
      <c r="C24" s="15"/>
    </row>
    <row r="25" spans="1:22" ht="31.5" x14ac:dyDescent="0.25">
      <c r="A25" s="15" t="s">
        <v>1</v>
      </c>
      <c r="B25" s="17" t="s">
        <v>4</v>
      </c>
      <c r="C25" s="17" t="s">
        <v>6</v>
      </c>
    </row>
    <row r="26" spans="1:22" ht="31.5" x14ac:dyDescent="0.25">
      <c r="A26" s="16" t="s">
        <v>3</v>
      </c>
      <c r="B26" s="7">
        <f>AVERAGE(K4:K6)</f>
        <v>32.083333333333336</v>
      </c>
      <c r="C26" s="7">
        <f>AVERAGE(T4:T6)</f>
        <v>41.666666666666664</v>
      </c>
    </row>
    <row r="27" spans="1:22" ht="15.75" x14ac:dyDescent="0.25">
      <c r="A27" s="16">
        <v>5</v>
      </c>
      <c r="B27" s="7">
        <f>AVERAGE(K10:K12)</f>
        <v>2.0833333333333335</v>
      </c>
      <c r="C27" s="7">
        <f>AVERAGE(T10:T12)</f>
        <v>4.416666666666667</v>
      </c>
    </row>
    <row r="28" spans="1:22" ht="15.75" x14ac:dyDescent="0.25">
      <c r="A28" s="16">
        <v>10</v>
      </c>
      <c r="B28" s="7">
        <f>AVERAGE(K13:K15)</f>
        <v>3.25</v>
      </c>
      <c r="C28" s="7">
        <f>AVERAGE(T13:T15)</f>
        <v>5.25</v>
      </c>
    </row>
    <row r="29" spans="1:22" ht="15.75" x14ac:dyDescent="0.25">
      <c r="A29" s="15">
        <v>15</v>
      </c>
      <c r="B29" s="7">
        <f>AVERAGE(K16:K18)</f>
        <v>4.75</v>
      </c>
      <c r="C29" s="7">
        <f>AVERAGE(T16:T18)</f>
        <v>6.9666666666666659</v>
      </c>
    </row>
    <row r="30" spans="1:22" ht="15.75" x14ac:dyDescent="0.25">
      <c r="A30" s="18">
        <v>20</v>
      </c>
      <c r="B30" s="7">
        <f>AVERAGE(K19:K21)</f>
        <v>8.4166666666666661</v>
      </c>
      <c r="C30" s="7">
        <f>AVERAGE(T19:T21)</f>
        <v>8.25</v>
      </c>
    </row>
    <row r="31" spans="1:22" ht="31.5" x14ac:dyDescent="0.25">
      <c r="A31" s="16" t="s">
        <v>2</v>
      </c>
      <c r="B31" s="7">
        <f>AVERAGE(K7:K9)</f>
        <v>0</v>
      </c>
      <c r="C31" s="7">
        <f>AVERAGE(T7:T9)</f>
        <v>0</v>
      </c>
    </row>
  </sheetData>
  <mergeCells count="25">
    <mergeCell ref="C1:T1"/>
    <mergeCell ref="C2:K2"/>
    <mergeCell ref="L2:T2"/>
    <mergeCell ref="A4:A6"/>
    <mergeCell ref="A7:A9"/>
    <mergeCell ref="B1:B3"/>
    <mergeCell ref="A10:A12"/>
    <mergeCell ref="A16:A18"/>
    <mergeCell ref="A13:A15"/>
    <mergeCell ref="A19:A21"/>
    <mergeCell ref="A1:A3"/>
    <mergeCell ref="U1:U3"/>
    <mergeCell ref="V1:V3"/>
    <mergeCell ref="U4:U6"/>
    <mergeCell ref="U7:U9"/>
    <mergeCell ref="U10:U12"/>
    <mergeCell ref="U13:U15"/>
    <mergeCell ref="U19:U21"/>
    <mergeCell ref="V4:V6"/>
    <mergeCell ref="V7:V9"/>
    <mergeCell ref="V10:V12"/>
    <mergeCell ref="V13:V15"/>
    <mergeCell ref="U16:U18"/>
    <mergeCell ref="V16:V18"/>
    <mergeCell ref="V19:V2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Uji Aktivitas Antibakteri</vt:lpstr>
      <vt:lpstr>Pendahuluan Uji Aktivitas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Alnadia Yusriya</dc:creator>
  <cp:lastModifiedBy>Alnadia Yusriya</cp:lastModifiedBy>
  <dcterms:created xsi:type="dcterms:W3CDTF">2020-03-06T14:19:35Z</dcterms:created>
  <dcterms:modified xsi:type="dcterms:W3CDTF">2020-07-26T03:59:08Z</dcterms:modified>
</cp:coreProperties>
</file>